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<sst xmlns="http://schemas.openxmlformats.org/spreadsheetml/2006/main" count="161" uniqueCount="161">
  <si>
    <t>Fiche technique</t>
  </si>
  <si>
    <t>Nom</t>
  </si>
  <si>
    <t>Étoiles de pain d'épice (Ferrandi)</t>
  </si>
  <si>
    <t>Code</t>
  </si>
  <si>
    <t>FER-ETOILEEPICE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</si>
  <si>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</si>
  <si>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</si>
  <si>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</si>
  <si>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</si>
  <si>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</si>
  <si>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</si>
  <si>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</si>
  <si>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</si>
  <si>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</si>
  <si>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</si>
  <si>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0,812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</si>
  <si>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</si>
  <si>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</si>
  <si>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</si>
  <si>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</si>
  <si>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</si>
  <si>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</si>
  <si>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</si>
  <si>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</si>
  <si>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</si>
  <si>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</si>
  <si>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</si>
  <si>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</si>
  <si>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</si>
  <si>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</si>
  <si>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</si>
  <si>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</si>
  <si>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</si>
  <si>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</si>
  <si>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</si>
  <si>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</si>
  <si>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</si>
  <si>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</si>
  <si>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</si>
  <si>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</si>
  <si>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EPI-CANNELLE-POW</t>
  </si>
  <si>
    <t>Cannelle en poudre</t>
  </si>
  <si>
    <t>Épices en poudre et graines</t>
  </si>
  <si>
    <t>GINGEMBRE-POW</t>
  </si>
  <si>
    <t>Gingembre moulu</t>
  </si>
  <si>
    <t>EPI-4EPICES</t>
  </si>
  <si>
    <t>Quatre-épices moulu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</si>
  <si>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</si>
  <si>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</si>
  <si>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</si>
  <si>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</si>
  <si>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</si>
  <si>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</si>
  <si>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CITRON-JAUNE-FR</t>
  </si>
  <si>
    <t>Citron jaune frais (zeste/jus) — à réactualiser</t>
  </si>
  <si>
    <t>Agrumes</t>
  </si>
  <si>
    <t>ORANGE-FRAICHE</t>
  </si>
  <si>
    <t>Orange fraîche (zeste/jus) — à réactualiser</t>
  </si>
  <si>
    <t>BEU-DOUX</t>
  </si>
  <si>
    <t>Beurre doux 82% MG plaquette</t>
  </si>
  <si>
    <t>Beurres et margarines</t>
  </si>
  <si>
    <t>BICARB-SODA</t>
  </si>
  <si>
    <t>Bicarbonate de sodium alimentaire</t>
  </si>
  <si>
    <t>Levures et agents levants</t>
  </si>
  <si>
    <t>MIEL-FLORES</t>
  </si>
  <si>
    <t>Miel toutes fleurs vrac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</si>
  <si>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</si>
  <si>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</si>
  <si>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</si>
  <si>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</si>
  <si>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</si>
  <si>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</si>
  <si>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</si>
  <si>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0,812 kg)</t>
  </si>
  <si>
    <t>recette</t>
  </si>
  <si>
    <t>Pains spéciaux</t>
  </si>
  <si>
    <t xml:space="preserve">    ↳ Miel toutes fleurs vrac</t>
  </si>
  <si>
    <t>matiere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</si>
  <si>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</si>
  <si>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</si>
  <si>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</si>
  <si>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</si>
  <si>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</si>
  <si>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</si>
  <si>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</si>
  <si>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</si>
  <si>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Farine de seigle T130</t>
  </si>
  <si>
    <t xml:space="preserve">    ↳ Gingembre moulu</t>
  </si>
  <si>
    <t xml:space="preserve">    ↳ Quatre-épices moulu</t>
  </si>
  <si>
    <t xml:space="preserve">    ↳ Cannelle en poudre</t>
  </si>
  <si>
    <t xml:space="preserve">    ↳ Farine de tradition française T65</t>
  </si>
  <si>
    <t xml:space="preserve">    ↳ Bicarbonate de sodium alimentaire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</si>
  <si>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</si>
  <si>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</si>
  <si>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</si>
  <si>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</si>
  <si>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Beurre doux 82% MG plaquette</t>
  </si>
  <si>
    <t xml:space="preserve">    ↳ Orange fraîche (zeste/jus) — à réactualiser</t>
  </si>
  <si>
    <t xml:space="preserve">    ↳ Sucre glace tamisé</t>
  </si>
  <si>
    <t xml:space="preserve">    ↳ Citron jaune frais (zeste/jus) — à réactualiser</t>
  </si>
  <si>
    <t>Recette</t>
  </si>
  <si>
    <t>#</t>
  </si>
  <si>
    <t>Verbe</t>
  </si>
  <si>
    <t>Étape</t>
  </si>
  <si>
    <t>Précision technique</t>
  </si>
  <si>
    <t>Durée</t>
  </si>
  <si>
    <t>CHAUFFER</t>
  </si>
  <si>
    <t>Chauffez le miel (300g) à 45°C, mélangez avec le levain liquide (180g) et la farine de seigle (250g).</t>
  </si>
  <si>
    <t>45°C</t>
  </si>
  <si>
    <t>5 min (prepa)</t>
  </si>
  <si>
    <t>Fermentez le plus longtemps possible.</t>
  </si>
  <si>
    <t>1 nuit minimum, jusqu'à 2-3 semaines</t>
  </si>
  <si>
    <t>1440 min (repos)</t>
  </si>
  <si>
    <t>TAMISER</t>
  </si>
  <si>
    <t>10 min (prepa)</t>
  </si>
  <si>
    <t>ABAISSER</t>
  </si>
  <si>
    <t>Zeste d'orange, abaissez entre deux feuilles graissées, durcissez au congélateur.</t>
  </si>
  <si>
    <t>8mm d'épaisseur</t>
  </si>
  <si>
    <t>30 min (repos)</t>
  </si>
  <si>
    <t>DÉTAILLER</t>
  </si>
  <si>
    <t>Détaillez des étoiles, dorez au lait, enfournez.</t>
  </si>
  <si>
    <t>150°C</t>
  </si>
  <si>
    <t>8 min (cuisson)</t>
  </si>
  <si>
    <t>MÉLANGER</t>
  </si>
  <si>
    <t>Mélangez sucre glace (300g) et jus de citron (80g). Nappez les étoiles à chaud, repassez au four pour figer.</t>
  </si>
  <si>
    <t>90°C</t>
  </si>
  <si>
    <t>3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</si>
  <si>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</si>
  <si>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</si>
  <si>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</si>
  <si>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</si>
  <si>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</si>
  <si>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</si>
  <si>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</si>
  <si>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</si>
  <si>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</si>
  <si>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</si>
  <si>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</si>
  <si>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</si>
  <si>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</si>
  <si>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</si>
  <si>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</si>
  <si>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</si>
  <si>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</si>
  <si>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Étoiles de pain d'épice (Ferrandi)</t>
  </si>
  <si>
    <t>Étoiles de pain d'épice (Ferrandi)  FER-ETOILEEPICE</t>
  </si>
  <si>
    <t>1.</t>
  </si>
  <si>
    <t xml:space="preserve">    Miel toutes fleurs vrac</t>
  </si>
  <si>
    <t xml:space="preserve">    Levain liquide (rafraîchi, Ferrandi)</t>
  </si>
  <si>
    <t xml:space="preserve">    Farine de seigle T130</t>
  </si>
  <si>
    <t>2.</t>
  </si>
  <si>
    <t>3.</t>
  </si>
  <si>
    <t xml:space="preserve">    Farine de tradition française T65</t>
  </si>
  <si>
    <t xml:space="preserve">    OEUF (P) (conv.)</t>
  </si>
  <si>
    <t>4.</t>
  </si>
  <si>
    <t>5.</t>
  </si>
  <si>
    <t>6.</t>
  </si>
  <si>
    <t>↳ Levain liquide (rafraîchi, Ferrandi)  FER-LEVLIQ</t>
  </si>
  <si>
    <t xml:space="preserve">    Eau (robinet - moy. France 2026)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</si>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</sst>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3.7560521263158</v>
      </c>
    </row>
    <row r="12">
      <c r="A12" t="s" s="3">
        <v>17</v>
      </c>
      <c r="B12" s="4">
        <v>4.625679958517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3.7560521263158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0.812</v>
      </c>
      <c r="C3" t="s" s="10">
        <v>25</v>
      </c>
      <c r="D3"/>
      <c r="E3"/>
      <c r="F3"/>
    </row>
    <row r="4">
      <c r="A4" t="s">
        <v>26</v>
      </c>
      <c r="B4" s="11">
        <f>$B$2*B3</f>
        <v>0.812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E7*0.27</f>
        <v>0.27</v>
      </c>
    </row>
    <row r="8">
      <c r="A8" t="s">
        <v>36</v>
      </c>
      <c r="B8" t="s">
        <v>37</v>
      </c>
      <c r="C8" t="s">
        <v>38</v>
      </c>
      <c r="D8" s="9">
        <v>0.090947</v>
      </c>
      <c r="E8" s="11">
        <f>D8*$B$2</f>
        <v>0.090947</v>
      </c>
      <c r="F8" t="s">
        <v>39</v>
      </c>
      <c r="G8" s="4">
        <f>E8*0.0043000174</f>
        <v>0.000391</v>
      </c>
    </row>
    <row r="9">
      <c r="A9" t="s">
        <v>40</v>
      </c>
      <c r="B9" t="s">
        <v>41</v>
      </c>
      <c r="C9" t="s">
        <v>42</v>
      </c>
      <c r="D9" s="9">
        <v>0.004</v>
      </c>
      <c r="E9" s="11">
        <f>D9*$B$2</f>
        <v>0.004</v>
      </c>
      <c r="F9" t="s">
        <v>25</v>
      </c>
      <c r="G9" s="4">
        <f>E9*10.5</f>
        <v>0.042</v>
      </c>
    </row>
    <row r="10">
      <c r="A10" t="s">
        <v>43</v>
      </c>
      <c r="B10" t="s">
        <v>44</v>
      </c>
      <c r="C10" t="s">
        <v>42</v>
      </c>
      <c r="D10" s="9">
        <v>0.004</v>
      </c>
      <c r="E10" s="11">
        <f>D10*$B$2</f>
        <v>0.004</v>
      </c>
      <c r="F10" t="s">
        <v>25</v>
      </c>
      <c r="G10" s="4">
        <f>E10*9.5</f>
        <v>0.038</v>
      </c>
    </row>
    <row r="11">
      <c r="A11" t="s">
        <v>45</v>
      </c>
      <c r="B11" t="s">
        <v>46</v>
      </c>
      <c r="C11" t="s">
        <v>42</v>
      </c>
      <c r="D11" s="9">
        <v>0.004</v>
      </c>
      <c r="E11" s="11">
        <f>D11*$B$2</f>
        <v>0.004</v>
      </c>
      <c r="F11" t="s">
        <v>25</v>
      </c>
      <c r="G11" s="4">
        <f>E11*12</f>
        <v>0.048</v>
      </c>
    </row>
    <row r="12">
      <c r="A12" t="s">
        <v>47</v>
      </c>
      <c r="B12" t="s">
        <v>48</v>
      </c>
      <c r="C12" t="s">
        <v>49</v>
      </c>
      <c r="D12" s="9">
        <v>0.266105</v>
      </c>
      <c r="E12" s="11">
        <f>D12*$B$2</f>
        <v>0.266105</v>
      </c>
      <c r="F12" t="s">
        <v>25</v>
      </c>
      <c r="G12" s="4">
        <f>E12*1.2000011867</f>
        <v>0.319326</v>
      </c>
    </row>
    <row r="13">
      <c r="A13" t="s">
        <v>50</v>
      </c>
      <c r="B13" t="s">
        <v>51</v>
      </c>
      <c r="C13" t="s">
        <v>52</v>
      </c>
      <c r="D13" s="9">
        <v>0.172</v>
      </c>
      <c r="E13" s="11">
        <f>D13*$B$2</f>
        <v>0.172</v>
      </c>
      <c r="F13" t="s">
        <v>25</v>
      </c>
      <c r="G13" s="4">
        <f>E13*0.82</f>
        <v>0.14104</v>
      </c>
    </row>
    <row r="14">
      <c r="A14" t="s">
        <v>53</v>
      </c>
      <c r="B14" t="s">
        <v>54</v>
      </c>
      <c r="C14" t="s">
        <v>55</v>
      </c>
      <c r="D14" s="9">
        <v>0.08</v>
      </c>
      <c r="E14" s="11">
        <f>D14*$B$2</f>
        <v>0.08</v>
      </c>
      <c r="F14" t="s">
        <v>25</v>
      </c>
      <c r="G14" s="4">
        <f>E14*3.2</f>
        <v>0.256</v>
      </c>
    </row>
    <row r="15">
      <c r="A15" t="s">
        <v>56</v>
      </c>
      <c r="B15" t="s">
        <v>57</v>
      </c>
      <c r="C15" t="s">
        <v>55</v>
      </c>
      <c r="D15" s="9">
        <v>0.02</v>
      </c>
      <c r="E15" s="11">
        <f>D15*$B$2</f>
        <v>0.02</v>
      </c>
      <c r="F15" t="s">
        <v>25</v>
      </c>
      <c r="G15" s="4">
        <f>E15*2.5</f>
        <v>0.05</v>
      </c>
    </row>
    <row r="16">
      <c r="A16" t="s">
        <v>58</v>
      </c>
      <c r="B16" t="s">
        <v>59</v>
      </c>
      <c r="C16" t="s">
        <v>60</v>
      </c>
      <c r="D16" s="9">
        <v>0.1</v>
      </c>
      <c r="E16" s="11">
        <f>D16*$B$2</f>
        <v>0.1</v>
      </c>
      <c r="F16" t="s">
        <v>25</v>
      </c>
      <c r="G16" s="4">
        <f>E16*5.2</f>
        <v>0.52</v>
      </c>
    </row>
    <row r="17">
      <c r="A17" t="s">
        <v>61</v>
      </c>
      <c r="B17" t="s">
        <v>62</v>
      </c>
      <c r="C17" t="s">
        <v>63</v>
      </c>
      <c r="D17" s="9">
        <v>0.006</v>
      </c>
      <c r="E17" s="11">
        <f>D17*$B$2</f>
        <v>0.006</v>
      </c>
      <c r="F17" t="s">
        <v>25</v>
      </c>
      <c r="G17" s="4">
        <f>E17*1.8</f>
        <v>0.0108</v>
      </c>
    </row>
    <row r="18">
      <c r="A18" t="s">
        <v>64</v>
      </c>
      <c r="B18" t="s">
        <v>65</v>
      </c>
      <c r="C18" t="s">
        <v>66</v>
      </c>
      <c r="D18" s="9">
        <v>0.300947</v>
      </c>
      <c r="E18" s="11">
        <f>D18*$B$2</f>
        <v>0.300947</v>
      </c>
      <c r="F18" t="s">
        <v>25</v>
      </c>
      <c r="G18" s="4">
        <f>E18*5.8000071004</f>
        <v>1.745495</v>
      </c>
    </row>
    <row r="19">
      <c r="A19" t="s">
        <v>67</v>
      </c>
      <c r="B19" t="s">
        <v>68</v>
      </c>
      <c r="C19" t="s">
        <v>66</v>
      </c>
      <c r="D19" s="9">
        <v>0.3</v>
      </c>
      <c r="E19" s="11">
        <f>D19*$B$2</f>
        <v>0.3</v>
      </c>
      <c r="F19" t="s">
        <v>25</v>
      </c>
      <c r="G19" s="4">
        <f>E19*1.05</f>
        <v>0.315</v>
      </c>
    </row>
    <row r="20">
      <c r="A20"/>
      <c r="B20"/>
      <c r="C20"/>
      <c r="D20"/>
      <c r="E20"/>
      <c r="F20" t="s" s="3">
        <v>69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74</v>
      </c>
      <c r="D2" s="11">
        <v>0.812</v>
      </c>
      <c r="E2" t="s">
        <v>25</v>
      </c>
      <c r="F2" t="s">
        <v>75</v>
      </c>
    </row>
    <row r="3">
      <c r="A3">
        <v>1</v>
      </c>
      <c r="B3" t="s">
        <v>76</v>
      </c>
      <c r="C3" t="s">
        <v>77</v>
      </c>
      <c r="D3" s="11">
        <v>0.3</v>
      </c>
      <c r="E3" t="s">
        <v>25</v>
      </c>
      <c r="F3" t="s">
        <v>66</v>
      </c>
    </row>
    <row r="4">
      <c r="A4">
        <v>1</v>
      </c>
      <c r="B4" t="s">
        <v>78</v>
      </c>
      <c r="C4" t="s">
        <v>74</v>
      </c>
      <c r="D4" s="11">
        <v>0.18</v>
      </c>
      <c r="E4" t="s">
        <v>25</v>
      </c>
      <c r="F4" t="s">
        <v>79</v>
      </c>
    </row>
    <row r="5">
      <c r="A5">
        <v>2</v>
      </c>
      <c r="B5" t="s">
        <v>80</v>
      </c>
      <c r="C5" t="s">
        <v>74</v>
      </c>
      <c r="D5" s="11">
        <v>0.036</v>
      </c>
      <c r="E5" t="s">
        <v>25</v>
      </c>
      <c r="F5" t="s">
        <v>79</v>
      </c>
    </row>
    <row r="6">
      <c r="A6">
        <v>3</v>
      </c>
      <c r="B6" t="s">
        <v>81</v>
      </c>
      <c r="C6" t="s">
        <v>77</v>
      </c>
      <c r="D6" s="11">
        <v>0.001</v>
      </c>
      <c r="E6" t="s">
        <v>25</v>
      </c>
      <c r="F6" t="s">
        <v>66</v>
      </c>
    </row>
    <row r="7">
      <c r="A7">
        <v>3</v>
      </c>
      <c r="B7" t="s">
        <v>82</v>
      </c>
      <c r="C7" t="s">
        <v>77</v>
      </c>
      <c r="D7" s="11">
        <v>0.019</v>
      </c>
      <c r="E7" t="s">
        <v>39</v>
      </c>
      <c r="F7" t="s">
        <v>38</v>
      </c>
    </row>
    <row r="8">
      <c r="A8">
        <v>3</v>
      </c>
      <c r="B8" t="s">
        <v>83</v>
      </c>
      <c r="C8" t="s">
        <v>77</v>
      </c>
      <c r="D8" s="11">
        <v>0.016</v>
      </c>
      <c r="E8" t="s">
        <v>25</v>
      </c>
      <c r="F8" t="s">
        <v>49</v>
      </c>
    </row>
    <row r="9">
      <c r="A9">
        <v>2</v>
      </c>
      <c r="B9" t="s">
        <v>84</v>
      </c>
      <c r="C9" t="s">
        <v>77</v>
      </c>
      <c r="D9" s="11">
        <v>0.072</v>
      </c>
      <c r="E9" t="s">
        <v>39</v>
      </c>
      <c r="F9" t="s">
        <v>38</v>
      </c>
    </row>
    <row r="10">
      <c r="A10">
        <v>2</v>
      </c>
      <c r="B10" t="s">
        <v>85</v>
      </c>
      <c r="C10" t="s">
        <v>77</v>
      </c>
      <c r="D10" s="11">
        <v>0.072</v>
      </c>
      <c r="E10" t="s">
        <v>25</v>
      </c>
      <c r="F10" t="s">
        <v>52</v>
      </c>
    </row>
    <row r="11">
      <c r="A11">
        <v>1</v>
      </c>
      <c r="B11" t="s">
        <v>86</v>
      </c>
      <c r="C11" t="s">
        <v>77</v>
      </c>
      <c r="D11" s="11">
        <v>0.25</v>
      </c>
      <c r="E11" t="s">
        <v>25</v>
      </c>
      <c r="F11" t="s">
        <v>49</v>
      </c>
    </row>
    <row r="12">
      <c r="A12">
        <v>1</v>
      </c>
      <c r="B12" t="s">
        <v>87</v>
      </c>
      <c r="C12" t="s">
        <v>77</v>
      </c>
      <c r="D12" s="11">
        <v>0.004</v>
      </c>
      <c r="E12" t="s">
        <v>25</v>
      </c>
      <c r="F12" t="s">
        <v>42</v>
      </c>
    </row>
    <row r="13">
      <c r="A13">
        <v>1</v>
      </c>
      <c r="B13" t="s">
        <v>88</v>
      </c>
      <c r="C13" t="s">
        <v>77</v>
      </c>
      <c r="D13" s="11">
        <v>0.004</v>
      </c>
      <c r="E13" t="s">
        <v>25</v>
      </c>
      <c r="F13" t="s">
        <v>42</v>
      </c>
    </row>
    <row r="14">
      <c r="A14">
        <v>1</v>
      </c>
      <c r="B14" t="s">
        <v>89</v>
      </c>
      <c r="C14" t="s">
        <v>77</v>
      </c>
      <c r="D14" s="11">
        <v>0.004</v>
      </c>
      <c r="E14" t="s">
        <v>25</v>
      </c>
      <c r="F14" t="s">
        <v>42</v>
      </c>
    </row>
    <row r="15">
      <c r="A15">
        <v>1</v>
      </c>
      <c r="B15" t="s">
        <v>90</v>
      </c>
      <c r="C15" t="s">
        <v>77</v>
      </c>
      <c r="D15" s="11">
        <v>0.1</v>
      </c>
      <c r="E15" t="s">
        <v>25</v>
      </c>
      <c r="F15" t="s">
        <v>52</v>
      </c>
    </row>
    <row r="16">
      <c r="A16">
        <v>1</v>
      </c>
      <c r="B16" t="s">
        <v>91</v>
      </c>
      <c r="C16" t="s">
        <v>77</v>
      </c>
      <c r="D16" s="11">
        <v>0.006</v>
      </c>
      <c r="E16" t="s">
        <v>25</v>
      </c>
      <c r="F16" t="s">
        <v>63</v>
      </c>
    </row>
    <row r="17">
      <c r="A17">
        <v>1</v>
      </c>
      <c r="B17" t="s">
        <v>92</v>
      </c>
      <c r="C17" t="s">
        <v>74</v>
      </c>
      <c r="D17" s="11">
        <v>1</v>
      </c>
      <c r="E17" t="s">
        <v>35</v>
      </c>
      <c r="F17" t="s">
        <v>93</v>
      </c>
    </row>
    <row r="18">
      <c r="A18">
        <v>2</v>
      </c>
      <c r="B18" t="s">
        <v>94</v>
      </c>
      <c r="C18" t="s">
        <v>74</v>
      </c>
      <c r="D18" s="11">
        <v>0.055</v>
      </c>
      <c r="E18" t="s">
        <v>39</v>
      </c>
      <c r="F18" t="s">
        <v>93</v>
      </c>
    </row>
    <row r="19">
      <c r="A19">
        <v>3</v>
      </c>
      <c r="B19" t="s">
        <v>95</v>
      </c>
      <c r="C19" t="s">
        <v>77</v>
      </c>
      <c r="D19" s="11">
        <v>1</v>
      </c>
      <c r="E19" t="s">
        <v>35</v>
      </c>
      <c r="F19" t="s">
        <v>34</v>
      </c>
    </row>
    <row r="20">
      <c r="A20">
        <v>1</v>
      </c>
      <c r="B20" t="s">
        <v>96</v>
      </c>
      <c r="C20" t="s">
        <v>77</v>
      </c>
      <c r="D20" s="11">
        <v>0.1</v>
      </c>
      <c r="E20" t="s">
        <v>25</v>
      </c>
      <c r="F20" t="s">
        <v>60</v>
      </c>
    </row>
    <row r="21">
      <c r="A21">
        <v>1</v>
      </c>
      <c r="B21" t="s">
        <v>97</v>
      </c>
      <c r="C21" t="s">
        <v>77</v>
      </c>
      <c r="D21" s="11">
        <v>0.02</v>
      </c>
      <c r="E21" t="s">
        <v>25</v>
      </c>
      <c r="F21" t="s">
        <v>55</v>
      </c>
    </row>
    <row r="22">
      <c r="A22">
        <v>1</v>
      </c>
      <c r="B22" t="s">
        <v>98</v>
      </c>
      <c r="C22" t="s">
        <v>77</v>
      </c>
      <c r="D22" s="11">
        <v>0.3</v>
      </c>
      <c r="E22" t="s">
        <v>25</v>
      </c>
      <c r="F22" t="s">
        <v>66</v>
      </c>
    </row>
    <row r="23">
      <c r="A23">
        <v>1</v>
      </c>
      <c r="B23" t="s">
        <v>99</v>
      </c>
      <c r="C23" t="s">
        <v>77</v>
      </c>
      <c r="D23" s="11">
        <v>0.08</v>
      </c>
      <c r="E23" t="s">
        <v>25</v>
      </c>
      <c r="F23" t="s">
        <v>55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100</v>
      </c>
      <c r="B1" t="s" s="2">
        <v>101</v>
      </c>
      <c r="C1" t="s" s="2">
        <v>102</v>
      </c>
      <c r="D1" t="s" s="2">
        <v>103</v>
      </c>
      <c r="E1" t="s" s="2">
        <v>104</v>
      </c>
      <c r="F1" t="s" s="2">
        <v>105</v>
      </c>
    </row>
    <row r="2">
      <c r="A2" t="s">
        <v>2</v>
      </c>
      <c r="B2">
        <v>1</v>
      </c>
      <c r="C2" t="s">
        <v>106</v>
      </c>
      <c r="D2" t="s" s="14">
        <v>107</v>
      </c>
      <c r="E2" t="s" s="14">
        <v>108</v>
      </c>
      <c r="F2" t="s">
        <v>109</v>
      </c>
    </row>
    <row r="3">
      <c r="A3" t="s">
        <v>2</v>
      </c>
      <c r="B3">
        <v>2</v>
      </c>
      <c r="C3"/>
      <c r="D3" t="s" s="14">
        <v>110</v>
      </c>
      <c r="E3" t="s" s="14">
        <v>111</v>
      </c>
      <c r="F3" t="s">
        <v>112</v>
      </c>
    </row>
    <row r="4">
      <c r="A4" t="s">
        <v>2</v>
      </c>
      <c r="B4">
        <v>3</v>
      </c>
      <c r="C4" t="s">
        <v>113</v>
      </c>
      <c r="D4" t="inlineStr" s="14">
        <is>
          <t>Tamisez gingembre (4g), quatre-épices (4g), cannelle (4g), farine (100g), bicarbonate (6g). Diluez la pâte mère avec l'œuf (1 pc) et le beurre noisette (100g), incorporez les poudres.</t>
        </is>
      </c>
      <c r="E4" t="s" s="14"/>
      <c r="F4" t="s">
        <v>114</v>
      </c>
    </row>
    <row r="5">
      <c r="A5" t="s">
        <v>2</v>
      </c>
      <c r="B5">
        <v>4</v>
      </c>
      <c r="C5" t="s">
        <v>115</v>
      </c>
      <c r="D5" t="s" s="14">
        <v>116</v>
      </c>
      <c r="E5" t="s" s="14">
        <v>117</v>
      </c>
      <c r="F5" t="s">
        <v>118</v>
      </c>
    </row>
    <row r="6">
      <c r="A6" t="s">
        <v>2</v>
      </c>
      <c r="B6">
        <v>5</v>
      </c>
      <c r="C6" t="s">
        <v>119</v>
      </c>
      <c r="D6" t="s" s="14">
        <v>120</v>
      </c>
      <c r="E6" t="s" s="14">
        <v>121</v>
      </c>
      <c r="F6" t="s">
        <v>122</v>
      </c>
    </row>
    <row r="7">
      <c r="A7" t="s">
        <v>2</v>
      </c>
      <c r="B7">
        <v>6</v>
      </c>
      <c r="C7" t="s">
        <v>123</v>
      </c>
      <c r="D7" t="s" s="14">
        <v>124</v>
      </c>
      <c r="E7" t="s" s="14">
        <v>125</v>
      </c>
      <c r="F7" t="s">
        <v>126</v>
      </c>
    </row>
    <row r="8">
      <c r="A8" t="s">
        <v>127</v>
      </c>
      <c r="B8">
        <v>1</v>
      </c>
      <c r="C8" t="s">
        <v>128</v>
      </c>
      <c r="D8" t="s" s="14">
        <v>129</v>
      </c>
      <c r="E8" t="s" s="14">
        <v>130</v>
      </c>
      <c r="F8" t="s">
        <v>109</v>
      </c>
    </row>
    <row r="9">
      <c r="A9" t="s">
        <v>127</v>
      </c>
      <c r="B9">
        <v>2</v>
      </c>
      <c r="C9" t="s">
        <v>128</v>
      </c>
      <c r="D9" t="s" s="14">
        <v>131</v>
      </c>
      <c r="E9" t="s" s="14"/>
      <c r="F9"/>
    </row>
    <row r="10">
      <c r="A10" t="s">
        <v>127</v>
      </c>
      <c r="B10">
        <v>3</v>
      </c>
      <c r="C10" t="s">
        <v>132</v>
      </c>
      <c r="D10" t="s" s="14">
        <v>133</v>
      </c>
      <c r="E10" t="s" s="14"/>
      <c r="F10"/>
    </row>
    <row r="11">
      <c r="A11" t="s">
        <v>127</v>
      </c>
      <c r="B11">
        <v>4</v>
      </c>
      <c r="C11" t="s">
        <v>128</v>
      </c>
      <c r="D11" t="s" s="14">
        <v>134</v>
      </c>
      <c r="E11" t="s" s="14">
        <v>135</v>
      </c>
      <c r="F11" t="s">
        <v>136</v>
      </c>
    </row>
    <row r="12">
      <c r="A12" t="s">
        <v>137</v>
      </c>
      <c r="B12">
        <v>1</v>
      </c>
      <c r="C12" t="s">
        <v>128</v>
      </c>
      <c r="D12" t="s" s="14">
        <v>138</v>
      </c>
      <c r="E12" t="s" s="14">
        <v>130</v>
      </c>
      <c r="F12" t="s">
        <v>109</v>
      </c>
    </row>
    <row r="13">
      <c r="A13" t="s">
        <v>137</v>
      </c>
      <c r="B13">
        <v>2</v>
      </c>
      <c r="C13" t="s">
        <v>132</v>
      </c>
      <c r="D13" t="s" s="14">
        <v>139</v>
      </c>
      <c r="E13" t="s" s="14"/>
      <c r="F13"/>
    </row>
    <row r="14">
      <c r="A14" t="s">
        <v>137</v>
      </c>
      <c r="B14">
        <v>3</v>
      </c>
      <c r="C14" t="s">
        <v>140</v>
      </c>
      <c r="D14" t="s" s="14">
        <v>141</v>
      </c>
      <c r="E14" t="s" s="14">
        <v>142</v>
      </c>
      <c r="F14" t="s">
        <v>143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5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144</v>
      </c>
      <c r="B1"/>
      <c r="C1"/>
      <c r="D1"/>
    </row>
    <row r="2">
      <c r="A2" t="str" s="15">
        <f>"FER-ETOILEEPICE · BOU.PAINS_SPECIAUX · référence : "&amp;Besoins!B3&amp;" "&amp;Besoins!C3&amp;" · multiplicateur réglable sur la feuille ""Besoins"""</f>
        <v>FER-ETOILEEPICE · BOU.PAINS_SPECIAUX · référence : 0,812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145</v>
      </c>
      <c r="B4"/>
      <c r="C4"/>
      <c r="D4"/>
    </row>
    <row r="5">
      <c r="A5" t="s" s="17">
        <v>146</v>
      </c>
      <c r="B5" t="str" s="14">
        <f>"[CHAUFFER] "&amp;Procedure!D2</f>
        <v>[CHAUFFER] Chauffez le miel (300g) à 45°C, mélangez avec le levain liquide (180g) et la farine de seigle (250g).</v>
      </c>
      <c r="C5"/>
      <c r="D5"/>
    </row>
    <row r="6">
      <c r="A6"/>
      <c r="B6" t="s">
        <v>147</v>
      </c>
      <c r="C6" s="11">
        <f>'Besoins'!$B$2*0.3</f>
        <v>0.3</v>
      </c>
      <c r="D6" t="s">
        <v>25</v>
      </c>
    </row>
    <row r="7">
      <c r="A7"/>
      <c r="B7" t="s">
        <v>148</v>
      </c>
      <c r="C7" s="11">
        <f>'Besoins'!$B$2*0.18</f>
        <v>0.18</v>
      </c>
      <c r="D7" t="s">
        <v>25</v>
      </c>
    </row>
    <row r="8">
      <c r="A8"/>
      <c r="B8" t="s">
        <v>149</v>
      </c>
      <c r="C8" s="11">
        <f>'Besoins'!$B$2*0.25</f>
        <v>0.25</v>
      </c>
      <c r="D8" t="s">
        <v>25</v>
      </c>
    </row>
    <row r="9">
      <c r="A9"/>
      <c r="B9" t="str" s="18">
        <f>"ℹ "&amp;Procedure!E2</f>
        <v>ℹ</v>
      </c>
      <c r="C9"/>
      <c r="D9"/>
    </row>
    <row r="10">
      <c r="A10" t="s" s="17">
        <v>150</v>
      </c>
      <c r="B10" t="str" s="14">
        <f>Procedure!D3</f>
        <v>Fermentez le plus longtemps possible.</v>
      </c>
      <c r="C10"/>
      <c r="D10"/>
    </row>
    <row r="11">
      <c r="A11"/>
      <c r="B11" t="str" s="18">
        <f>"ℹ "&amp;Procedure!E3</f>
        <v>ℹ</v>
      </c>
      <c r="C11"/>
      <c r="D11"/>
    </row>
    <row r="12">
      <c r="A12" t="s" s="17">
        <v>151</v>
      </c>
      <c r="B12" t="str" s="14">
        <f>"[TAMISER] "&amp;Procedure!D4</f>
        <v>[TAMISER] Tamisez gingembre (4g), quatre-épices (4g), cannelle (4g), farine (100g), bicarbonate (6g). Diluez la pâte mère avec l'œuf (1 pc) et le beurre noisette (100g), incorporez les poudres.</v>
      </c>
      <c r="C12"/>
      <c r="D12"/>
    </row>
    <row r="13">
      <c r="A13"/>
      <c r="B13" t="str">
        <f>Besoins!B10</f>
        <v>Gingembre moulu</v>
      </c>
      <c r="C13" s="11">
        <f>Besoins!E10</f>
        <v>0.004</v>
      </c>
      <c r="D13" t="str">
        <f>Besoins!F10</f>
        <v>kg</v>
      </c>
    </row>
    <row r="14">
      <c r="A14"/>
      <c r="B14" t="str">
        <f>Besoins!B11</f>
        <v>Quatre-épices moulu</v>
      </c>
      <c r="C14" s="11">
        <f>Besoins!E11</f>
        <v>0.004</v>
      </c>
      <c r="D14" t="str">
        <f>Besoins!F11</f>
        <v>kg</v>
      </c>
    </row>
    <row r="15">
      <c r="A15"/>
      <c r="B15" t="str">
        <f>Besoins!B9</f>
        <v>Cannelle en poudre</v>
      </c>
      <c r="C15" s="11">
        <f>Besoins!E9</f>
        <v>0.004</v>
      </c>
      <c r="D15" t="str">
        <f>Besoins!F9</f>
        <v>kg</v>
      </c>
    </row>
    <row r="16">
      <c r="A16"/>
      <c r="B16" t="s">
        <v>152</v>
      </c>
      <c r="C16" s="11">
        <f>'Besoins'!$B$2*0.1</f>
        <v>0.1</v>
      </c>
      <c r="D16" t="s">
        <v>25</v>
      </c>
    </row>
    <row r="17">
      <c r="A17"/>
      <c r="B17" t="str">
        <f>Besoins!B17</f>
        <v>Bicarbonate de sodium alimentaire</v>
      </c>
      <c r="C17" s="11">
        <f>Besoins!E17</f>
        <v>0.006</v>
      </c>
      <c r="D17" t="str">
        <f>Besoins!F17</f>
        <v>kg</v>
      </c>
    </row>
    <row r="18">
      <c r="A18"/>
      <c r="B18" t="s">
        <v>153</v>
      </c>
      <c r="C18" s="11">
        <f>'Besoins'!$B$2*1</f>
        <v>1</v>
      </c>
      <c r="D18" t="s">
        <v>35</v>
      </c>
    </row>
    <row r="19">
      <c r="A19"/>
      <c r="B19" t="str">
        <f>Besoins!B16</f>
        <v>Beurre doux 82% MG plaquette</v>
      </c>
      <c r="C19" s="11">
        <f>Besoins!E16</f>
        <v>0.1</v>
      </c>
      <c r="D19" t="str">
        <f>Besoins!F16</f>
        <v>kg</v>
      </c>
    </row>
    <row r="20">
      <c r="A20" t="s" s="17">
        <v>154</v>
      </c>
      <c r="B20" t="str" s="14">
        <f>"[ABAISSER] "&amp;Procedure!D5</f>
        <v>[ABAISSER] Zeste d'orange, abaissez entre deux feuilles graissées, durcissez au congélateur.</v>
      </c>
      <c r="C20"/>
      <c r="D20"/>
    </row>
    <row r="21">
      <c r="A21"/>
      <c r="B21" t="str">
        <f>Besoins!B15</f>
        <v>Orange fraîche (zeste/jus) — à réactualiser</v>
      </c>
      <c r="C21" s="11">
        <f>Besoins!E15</f>
        <v>0.02</v>
      </c>
      <c r="D21" t="str">
        <f>Besoins!F15</f>
        <v>kg</v>
      </c>
    </row>
    <row r="22">
      <c r="A22"/>
      <c r="B22" t="str" s="18">
        <f>"ℹ "&amp;Procedure!E5</f>
        <v>ℹ</v>
      </c>
      <c r="C22"/>
      <c r="D22"/>
    </row>
    <row r="23">
      <c r="A23" t="s" s="17">
        <v>155</v>
      </c>
      <c r="B23" t="str" s="14">
        <f>"[DÉTAILLER] "&amp;Procedure!D6</f>
        <v>[DÉTAILLER] Détaillez des étoiles, dorez au lait, enfournez.</v>
      </c>
      <c r="C23"/>
      <c r="D23"/>
    </row>
    <row r="24">
      <c r="A24"/>
      <c r="B24" t="str" s="18">
        <f>"ℹ "&amp;Procedure!E6</f>
        <v>ℹ</v>
      </c>
      <c r="C24"/>
      <c r="D24"/>
    </row>
    <row r="25">
      <c r="A25" t="s" s="17">
        <v>156</v>
      </c>
      <c r="B25" t="str" s="14">
        <f>"[MÉLANGER] "&amp;Procedure!D7</f>
        <v>[MÉLANGER] Mélangez sucre glace (300g) et jus de citron (80g). Nappez les étoiles à chaud, repassez au four pour figer.</v>
      </c>
      <c r="C25"/>
      <c r="D25"/>
    </row>
    <row r="26">
      <c r="A26"/>
      <c r="B26" t="str">
        <f>Besoins!B19</f>
        <v>Sucre glace tamisé</v>
      </c>
      <c r="C26" s="11">
        <f>Besoins!E19</f>
        <v>0.3</v>
      </c>
      <c r="D26" t="str">
        <f>Besoins!F19</f>
        <v>kg</v>
      </c>
    </row>
    <row r="27">
      <c r="A27"/>
      <c r="B27" t="str">
        <f>Besoins!B14</f>
        <v>Citron jaune frais (zeste/jus) — à réactualiser</v>
      </c>
      <c r="C27" s="11">
        <f>Besoins!E14</f>
        <v>0.08</v>
      </c>
      <c r="D27" t="str">
        <f>Besoins!F14</f>
        <v>kg</v>
      </c>
    </row>
    <row r="28">
      <c r="A28"/>
      <c r="B28" t="str" s="18">
        <f>"ℹ "&amp;Procedure!E7</f>
        <v>ℹ</v>
      </c>
      <c r="C28"/>
      <c r="D28"/>
    </row>
    <row r="29">
      <c r="A29"/>
      <c r="B29"/>
      <c r="C29"/>
      <c r="D29"/>
    </row>
    <row r="30">
      <c r="A30" t="s" s="16">
        <v>157</v>
      </c>
      <c r="B30"/>
      <c r="C30"/>
      <c r="D30"/>
    </row>
    <row r="31">
      <c r="A31" t="s" s="17">
        <v>146</v>
      </c>
      <c r="B31" t="str" s="14">
        <f>"[VERSER] "&amp;Procedure!D8</f>
        <v>[VERSER] Verser l'eau (120g) à 45°C dans le bocal du levain, délayer légèrement à la maryse.</v>
      </c>
      <c r="C31"/>
      <c r="D31"/>
    </row>
    <row r="32">
      <c r="A32"/>
      <c r="B32" t="s">
        <v>158</v>
      </c>
      <c r="C32" s="11">
        <f>'Besoins'!$B$2*0.072</f>
        <v>0.072</v>
      </c>
      <c r="D32" t="s">
        <v>39</v>
      </c>
    </row>
    <row r="33">
      <c r="A33"/>
      <c r="B33" t="str" s="18">
        <f>"ℹ "&amp;Procedure!E8</f>
        <v>ℹ</v>
      </c>
      <c r="C33"/>
      <c r="D33"/>
    </row>
    <row r="34">
      <c r="A34" t="s" s="17">
        <v>150</v>
      </c>
      <c r="B34" t="str" s="14">
        <f>"[VERSER] "&amp;Procedure!D9</f>
        <v>[VERSER] Verser le levain tout point (60g) dans un saladier, fouetter jusqu'à petites bulles.</v>
      </c>
      <c r="C34"/>
      <c r="D34"/>
    </row>
    <row r="35">
      <c r="A35"/>
      <c r="B35" t="s">
        <v>159</v>
      </c>
      <c r="C35" s="11">
        <f>'Besoins'!$B$2*0.036</f>
        <v>0.036</v>
      </c>
      <c r="D35" t="s">
        <v>25</v>
      </c>
    </row>
    <row r="36">
      <c r="A36" t="s" s="17">
        <v>151</v>
      </c>
      <c r="B36" t="str" s="14">
        <f>"[INCORPORER] "&amp;Procedure!D10</f>
        <v>[INCORPORER] Ajouter la farine de tradition T65 (120g), mélanger au fouet.</v>
      </c>
      <c r="C36"/>
      <c r="D36"/>
    </row>
    <row r="37">
      <c r="A37"/>
      <c r="B37" t="s">
        <v>152</v>
      </c>
      <c r="C37" s="11">
        <f>'Besoins'!$B$2*0.072</f>
        <v>0.072</v>
      </c>
      <c r="D37" t="s">
        <v>25</v>
      </c>
    </row>
    <row r="38">
      <c r="A38" t="s" s="17">
        <v>154</v>
      </c>
      <c r="B38" t="str" s="14">
        <f>"[VERSER] "&amp;Procedure!D11</f>
        <v>[VERSER] Verser dans un bocal propre, réserver au chaud jusqu'à tripler de volume, grosses bulles, début de crevasses.</v>
      </c>
      <c r="C38"/>
      <c r="D38"/>
    </row>
    <row r="39">
      <c r="A39"/>
      <c r="B39" t="str" s="18">
        <f>"ℹ "&amp;Procedure!E11</f>
        <v>ℹ</v>
      </c>
      <c r="C39"/>
      <c r="D39"/>
    </row>
    <row r="40">
      <c r="A40"/>
      <c r="B40"/>
      <c r="C40"/>
      <c r="D40"/>
    </row>
    <row r="41">
      <c r="A41" t="s" s="16">
        <v>160</v>
      </c>
      <c r="B41"/>
      <c r="C41"/>
      <c r="D41"/>
    </row>
    <row r="42">
      <c r="A42" t="s" s="17">
        <v>146</v>
      </c>
      <c r="B42" t="str" s="14">
        <f>"[VERSER] "&amp;Procedure!D12</f>
        <v>[VERSER] Dans un saladier, verser le miel (5g) et l'eau (100g) à 45°C, mélanger pour dissoudre.</v>
      </c>
      <c r="C42"/>
      <c r="D42"/>
    </row>
    <row r="43">
      <c r="A43"/>
      <c r="B43" t="s">
        <v>147</v>
      </c>
      <c r="C43" s="11">
        <f>'Besoins'!$B$2*0.0009473684</f>
        <v>0.000947</v>
      </c>
      <c r="D43" t="s">
        <v>25</v>
      </c>
    </row>
    <row r="44">
      <c r="A44"/>
      <c r="B44" t="s">
        <v>158</v>
      </c>
      <c r="C44" s="11">
        <f>'Besoins'!$B$2*0.0189473684</f>
        <v>0.018947</v>
      </c>
      <c r="D44" t="s">
        <v>39</v>
      </c>
    </row>
    <row r="45">
      <c r="A45"/>
      <c r="B45" t="str" s="18">
        <f>"ℹ "&amp;Procedure!E12</f>
        <v>ℹ</v>
      </c>
      <c r="C45"/>
      <c r="D45"/>
    </row>
    <row r="46">
      <c r="A46" t="s" s="17">
        <v>150</v>
      </c>
      <c r="B46" t="str" s="14">
        <f>"[INCORPORER] "&amp;Procedure!D13</f>
        <v>[INCORPORER] Incorporer la farine de seigle (85g) au fouet.</v>
      </c>
      <c r="C46"/>
      <c r="D46"/>
    </row>
    <row r="47">
      <c r="A47"/>
      <c r="B47" t="s">
        <v>149</v>
      </c>
      <c r="C47" s="11">
        <f>'Besoins'!$B$2*0.0161052632</f>
        <v>0.016105</v>
      </c>
      <c r="D47" t="s">
        <v>25</v>
      </c>
    </row>
    <row r="48">
      <c r="A48" t="s" s="17">
        <v>151</v>
      </c>
      <c r="B48" t="str" s="14">
        <f>"[METTRE] "&amp;Procedure!D14</f>
        <v>[METTRE] Mettre dans un bocal propre, réserver au chaud jusqu'à odeur marquée et grosses bulles, texture façon mousse au chocolat.</v>
      </c>
      <c r="C48"/>
      <c r="D48"/>
    </row>
    <row r="49">
      <c r="A49"/>
      <c r="B49" t="str" s="18">
        <f>"ℹ "&amp;Procedure!E14</f>
        <v>ℹ</v>
      </c>
      <c r="C49"/>
      <c r="D49"/>
    </row>
    <row r="50">
      <c r="A50"/>
      <c r="B50"/>
      <c r="C50"/>
      <c r="D50"/>
    </row>
    <row r="51">
      <c r="A51" t="s" s="19">
        <v>22</v>
      </c>
      <c r="B51"/>
      <c r="C51"/>
      <c r="D51"/>
    </row>
  </sheetData>
  <sheetProtection sheet="1"/>
  <mergeCells count="28">
    <mergeCell ref="A1:D1"/>
    <mergeCell ref="A2:D2"/>
    <mergeCell ref="A4:D4"/>
    <mergeCell ref="B5:D5"/>
    <mergeCell ref="B9:D9"/>
    <mergeCell ref="B10:D10"/>
    <mergeCell ref="B11:D11"/>
    <mergeCell ref="B12:D12"/>
    <mergeCell ref="B20:D20"/>
    <mergeCell ref="B22:D22"/>
    <mergeCell ref="B23:D23"/>
    <mergeCell ref="B24:D24"/>
    <mergeCell ref="B25:D25"/>
    <mergeCell ref="B28:D28"/>
    <mergeCell ref="A30:D30"/>
    <mergeCell ref="B31:D31"/>
    <mergeCell ref="B33:D33"/>
    <mergeCell ref="B34:D34"/>
    <mergeCell ref="B36:D36"/>
    <mergeCell ref="B38:D38"/>
    <mergeCell ref="B39:D39"/>
    <mergeCell ref="A41:D41"/>
    <mergeCell ref="B42:D42"/>
    <mergeCell ref="B45:D45"/>
    <mergeCell ref="B46:D46"/>
    <mergeCell ref="B48:D48"/>
    <mergeCell ref="B49:D49"/>
    <mergeCell ref="A51:D5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2026-08-01T00:00:41Z</dcterms:created>
  <dc:title>Étoiles de pain d'épice (Ferran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2026-08-01T00:00:41Z</dcterms:modified>
  <cp:revision>1</cp:revision>
</cp:coreProperties>
</file>