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<sst xmlns="http://schemas.openxmlformats.org/spreadsheetml/2006/main" count="121" uniqueCount="121">
  <si>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</si>
  <si>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</si>
  <si>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Pain nutrition au levain (Ferrandi)</t>
  </si>
  <si>
    <t>Code</t>
  </si>
  <si>
    <t>FER-PAINNUTLEV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</si>
  <si>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</si>
  <si>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</si>
  <si>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</si>
  <si>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</si>
  <si>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</si>
  <si>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</si>
  <si>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</si>
  <si>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</si>
  <si>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</si>
  <si>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</si>
  <si>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</si>
  <si>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</si>
  <si>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</si>
  <si>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</si>
  <si>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</si>
  <si>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</si>
  <si>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</si>
  <si>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</si>
  <si>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</si>
  <si>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</si>
  <si>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</si>
  <si>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</si>
  <si>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</si>
  <si>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</si>
  <si>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</si>
  <si>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</si>
  <si>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</si>
  <si>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</si>
  <si>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</si>
  <si>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</si>
  <si>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</si>
  <si>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</si>
  <si>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</si>
  <si>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</si>
  <si>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</si>
  <si>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</si>
  <si>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</si>
  <si>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</si>
  <si>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</si>
  <si>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</si>
  <si>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</si>
  <si>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</si>
  <si>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</si>
  <si>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</si>
  <si>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</si>
  <si>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</si>
  <si>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</si>
  <si>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</si>
  <si>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</si>
  <si>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0,857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</si>
  <si>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</si>
  <si>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</si>
  <si>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</si>
  <si>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</si>
  <si>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</si>
  <si>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</si>
  <si>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</si>
  <si>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</si>
  <si>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</si>
  <si>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</si>
  <si>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</si>
  <si>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</si>
  <si>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</si>
  <si>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</si>
  <si>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</si>
  <si>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</si>
  <si>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</si>
  <si>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</si>
  <si>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</si>
  <si>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</si>
  <si>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</si>
  <si>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</si>
  <si>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</si>
  <si>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</si>
  <si>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</si>
  <si>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</si>
  <si>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</si>
  <si>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</si>
  <si>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</si>
  <si>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</si>
  <si>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</si>
  <si>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</si>
  <si>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</si>
  <si>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</si>
  <si>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</si>
  <si>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</si>
  <si>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</si>
  <si>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</si>
  <si>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</si>
  <si>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</si>
  <si>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</si>
  <si>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</si>
  <si>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</si>
  <si>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</si>
  <si>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</si>
  <si>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</si>
  <si>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</si>
  <si>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</si>
  <si>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</si>
  <si>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</si>
  <si>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</si>
  <si>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</si>
  <si>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</si>
  <si>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</si>
  <si>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 levain (Ferrandi)</t>
  </si>
  <si>
    <t>Pain nutrition au levain (Ferrandi)  FER-PAINNUTLEV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</si>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</sst>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0.38129533684211</v>
      </c>
    </row>
    <row r="12">
      <c r="A12" t="s" s="3">
        <v>17</v>
      </c>
      <c r="B12" s="4">
        <v>0.44491871276792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0.38129533684211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0.857</v>
      </c>
      <c r="C3" t="s" s="10">
        <v>25</v>
      </c>
      <c r="D3"/>
      <c r="E3"/>
      <c r="F3"/>
    </row>
    <row r="4">
      <c r="A4" t="s">
        <v>26</v>
      </c>
      <c r="B4" s="11">
        <f>$B$2*B3</f>
        <v>0.857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0.352526</v>
      </c>
      <c r="E7" s="11">
        <f>D7*$B$2</f>
        <v>0.352526</v>
      </c>
      <c r="F7" t="s">
        <v>35</v>
      </c>
      <c r="G7" s="4">
        <f>E7*0.0043000039</f>
        <v>0.001516</v>
      </c>
    </row>
    <row r="8">
      <c r="A8" t="s">
        <v>36</v>
      </c>
      <c r="B8" t="s">
        <v>37</v>
      </c>
      <c r="C8" t="s">
        <v>38</v>
      </c>
      <c r="D8" s="9">
        <v>0.000447</v>
      </c>
      <c r="E8" s="11">
        <f>D8*$B$2</f>
        <v>0.000447</v>
      </c>
      <c r="F8" t="s">
        <v>25</v>
      </c>
      <c r="G8" s="4">
        <f>E8*1.2009890498</f>
        <v>0.000537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E9*0.75</f>
        <v>0.375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25</v>
      </c>
      <c r="G10" s="4">
        <f>E10*0.82</f>
        <v>0.00164</v>
      </c>
    </row>
    <row r="11">
      <c r="A11" t="s">
        <v>44</v>
      </c>
      <c r="B11" t="s">
        <v>45</v>
      </c>
      <c r="C11" t="s">
        <v>46</v>
      </c>
      <c r="D11" s="9">
        <v>0.007</v>
      </c>
      <c r="E11" s="11">
        <f>D11*$B$2</f>
        <v>0.007</v>
      </c>
      <c r="F11" t="s">
        <v>25</v>
      </c>
      <c r="G11" s="4">
        <f>E11*0.35</f>
        <v>0.00245</v>
      </c>
    </row>
    <row r="12">
      <c r="A12" t="s">
        <v>47</v>
      </c>
      <c r="B12" t="s">
        <v>48</v>
      </c>
      <c r="C12" t="s">
        <v>49</v>
      </c>
      <c r="D12" s="9">
        <v>0.000026</v>
      </c>
      <c r="E12" s="11">
        <f>D12*$B$2</f>
        <v>0.000026</v>
      </c>
      <c r="F12" t="s">
        <v>25</v>
      </c>
      <c r="G12" s="4">
        <f>E12*5.8704453441</f>
        <v>0.000153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0.857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0.35</v>
      </c>
      <c r="E4" t="s">
        <v>35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0.007</v>
      </c>
      <c r="E5" t="s">
        <v>25</v>
      </c>
      <c r="F5" t="s">
        <v>46</v>
      </c>
    </row>
    <row r="6">
      <c r="A6">
        <v>1</v>
      </c>
      <c r="B6" t="s">
        <v>61</v>
      </c>
      <c r="C6" t="s">
        <v>55</v>
      </c>
      <c r="D6" s="11">
        <v>0.005</v>
      </c>
      <c r="E6" t="s">
        <v>25</v>
      </c>
      <c r="F6" t="s">
        <v>62</v>
      </c>
    </row>
    <row r="7">
      <c r="A7">
        <v>2</v>
      </c>
      <c r="B7" t="s">
        <v>63</v>
      </c>
      <c r="C7" t="s">
        <v>55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64</v>
      </c>
      <c r="C8" t="s">
        <v>58</v>
      </c>
      <c r="D8" s="11">
        <v>0</v>
      </c>
      <c r="E8" t="s">
        <v>25</v>
      </c>
      <c r="F8" t="s">
        <v>49</v>
      </c>
    </row>
    <row r="9">
      <c r="A9">
        <v>3</v>
      </c>
      <c r="B9" t="s">
        <v>65</v>
      </c>
      <c r="C9" t="s">
        <v>58</v>
      </c>
      <c r="D9" s="11">
        <v>0.001</v>
      </c>
      <c r="E9" t="s">
        <v>35</v>
      </c>
      <c r="F9" t="s">
        <v>34</v>
      </c>
    </row>
    <row r="10">
      <c r="A10">
        <v>3</v>
      </c>
      <c r="B10" t="s">
        <v>66</v>
      </c>
      <c r="C10" t="s">
        <v>58</v>
      </c>
      <c r="D10" s="11">
        <v>0</v>
      </c>
      <c r="E10" t="s">
        <v>25</v>
      </c>
      <c r="F10" t="s">
        <v>38</v>
      </c>
    </row>
    <row r="11">
      <c r="A11">
        <v>2</v>
      </c>
      <c r="B11" t="s">
        <v>67</v>
      </c>
      <c r="C11" t="s">
        <v>58</v>
      </c>
      <c r="D11" s="11">
        <v>0.002</v>
      </c>
      <c r="E11" t="s">
        <v>35</v>
      </c>
      <c r="F11" t="s">
        <v>34</v>
      </c>
    </row>
    <row r="12">
      <c r="A12">
        <v>2</v>
      </c>
      <c r="B12" t="s">
        <v>68</v>
      </c>
      <c r="C12" t="s">
        <v>58</v>
      </c>
      <c r="D12" s="11">
        <v>0.002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3">
        <v>76</v>
      </c>
      <c r="E2" t="s" s="13">
        <v>77</v>
      </c>
      <c r="F2" t="s">
        <v>78</v>
      </c>
    </row>
    <row r="3">
      <c r="A3" t="s">
        <v>2</v>
      </c>
      <c r="B3">
        <v>2</v>
      </c>
      <c r="C3"/>
      <c r="D3" t="s" s="13">
        <v>79</v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  <row r="7">
      <c r="A7" t="s">
        <v>91</v>
      </c>
      <c r="B7">
        <v>1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91</v>
      </c>
      <c r="B8">
        <v>2</v>
      </c>
      <c r="C8" t="s">
        <v>92</v>
      </c>
      <c r="D8" t="s" s="13">
        <v>96</v>
      </c>
      <c r="E8" t="s" s="13"/>
      <c r="F8"/>
    </row>
    <row r="9">
      <c r="A9" t="s">
        <v>91</v>
      </c>
      <c r="B9">
        <v>3</v>
      </c>
      <c r="C9" t="s">
        <v>97</v>
      </c>
      <c r="D9" t="s" s="13">
        <v>98</v>
      </c>
      <c r="E9" t="s" s="13"/>
      <c r="F9"/>
    </row>
    <row r="10">
      <c r="A10" t="s">
        <v>91</v>
      </c>
      <c r="B10">
        <v>4</v>
      </c>
      <c r="C10" t="s">
        <v>92</v>
      </c>
      <c r="D10" t="s" s="13">
        <v>99</v>
      </c>
      <c r="E10" t="s" s="13">
        <v>100</v>
      </c>
      <c r="F10" t="s">
        <v>101</v>
      </c>
    </row>
    <row r="11">
      <c r="A11" t="s">
        <v>102</v>
      </c>
      <c r="B11">
        <v>1</v>
      </c>
      <c r="C11" t="s">
        <v>92</v>
      </c>
      <c r="D11" t="s" s="13">
        <v>103</v>
      </c>
      <c r="E11" t="s" s="13">
        <v>94</v>
      </c>
      <c r="F11" t="s">
        <v>95</v>
      </c>
    </row>
    <row r="12">
      <c r="A12" t="s">
        <v>102</v>
      </c>
      <c r="B12">
        <v>2</v>
      </c>
      <c r="C12" t="s">
        <v>97</v>
      </c>
      <c r="D12" t="s" s="13">
        <v>104</v>
      </c>
      <c r="E12" t="s" s="13"/>
      <c r="F12"/>
    </row>
    <row r="13">
      <c r="A13" t="s">
        <v>102</v>
      </c>
      <c r="B13">
        <v>3</v>
      </c>
      <c r="C13" t="s">
        <v>105</v>
      </c>
      <c r="D13" t="s" s="13">
        <v>106</v>
      </c>
      <c r="E13" t="s" s="13">
        <v>107</v>
      </c>
      <c r="F13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4">
        <f>"FER-PAINNUTLEV · BOU.PAINS_SPECIAUX · référence : "&amp;Besoins!B3&amp;" "&amp;Besoins!C3&amp;" · multiplicateur réglable sur la feuille ""Besoins"""</f>
        <v>FER-PAINNUTLEV · BOU.PAINS_SPECIAUX · référence : 0,857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110</v>
      </c>
      <c r="B4"/>
      <c r="C4"/>
      <c r="D4"/>
    </row>
    <row r="5">
      <c r="A5" t="s" s="16">
        <v>111</v>
      </c>
      <c r="B5" t="str" s="13">
        <f>"[FRASER] "&amp;Procedure!D2</f>
        <v>[FRASER] Frasez à la main farine T80 (500g), eau (350g), sel (7g) et levain liquide (5g).</v>
      </c>
      <c r="C5"/>
      <c r="D5"/>
    </row>
    <row r="6">
      <c r="A6"/>
      <c r="B6" t="str">
        <f>Besoins!B9</f>
        <v>Farine de blé T80 semi-complète</v>
      </c>
      <c r="C6" s="11">
        <f>Besoins!E9</f>
        <v>0.5</v>
      </c>
      <c r="D6" t="str">
        <f>Besoins!F9</f>
        <v>kg</v>
      </c>
    </row>
    <row r="7">
      <c r="A7"/>
      <c r="B7" t="s">
        <v>112</v>
      </c>
      <c r="C7" s="11">
        <f>'Besoins'!$B$2*0.35</f>
        <v>0.35</v>
      </c>
      <c r="D7" t="s">
        <v>35</v>
      </c>
    </row>
    <row r="8">
      <c r="A8"/>
      <c r="B8" t="str">
        <f>Besoins!B11</f>
        <v>Sel fin de cuisine</v>
      </c>
      <c r="C8" s="11">
        <f>Besoins!E11</f>
        <v>0.007</v>
      </c>
      <c r="D8" t="str">
        <f>Besoins!F11</f>
        <v>kg</v>
      </c>
    </row>
    <row r="9">
      <c r="A9"/>
      <c r="B9" t="s">
        <v>113</v>
      </c>
      <c r="C9" s="11">
        <f>'Besoins'!$B$2*0.005</f>
        <v>0.005</v>
      </c>
      <c r="D9" t="s">
        <v>25</v>
      </c>
    </row>
    <row r="10">
      <c r="A10"/>
      <c r="B10" t="str" s="17">
        <f>"ℹ "&amp;Procedure!E2</f>
        <v>ℹ</v>
      </c>
      <c r="C10"/>
      <c r="D10"/>
    </row>
    <row r="11">
      <c r="A11" t="s" s="16">
        <v>114</v>
      </c>
      <c r="B11" t="str" s="13">
        <f>Procedure!D3</f>
        <v>4 rabats successifs à 30 min d'intervalle, puis 1 nuit de pointage.</v>
      </c>
      <c r="C11"/>
      <c r="D11"/>
    </row>
    <row r="12">
      <c r="A12" t="s" s="16">
        <v>115</v>
      </c>
      <c r="B12" t="str" s="13">
        <f>"[DIVISER] "&amp;Procedure!D4</f>
        <v>[DIVISER] Divisez en 2 pâtons de 425g, boulez, détendez.</v>
      </c>
      <c r="C12"/>
      <c r="D12"/>
    </row>
    <row r="13">
      <c r="A13" t="s" s="16">
        <v>116</v>
      </c>
      <c r="B13" t="str" s="13">
        <f>"[FAÇONNER] "&amp;Procedure!D5</f>
        <v>[FAÇONNER] Façonnez en bâtards légèrement pointus, soudure vers le bas, apprêt.</v>
      </c>
      <c r="C13"/>
      <c r="D13"/>
    </row>
    <row r="14">
      <c r="A14" t="s" s="16">
        <v>117</v>
      </c>
      <c r="B14" t="str" s="13">
        <f>"[POCHER] "&amp;Procedure!D6</f>
        <v>[POCHER] Retournez, pochoir + farine fine, grigne centrale. Enfournez avec buée puis séchez porte ouverte.</v>
      </c>
      <c r="C14"/>
      <c r="D14"/>
    </row>
    <row r="15">
      <c r="A15"/>
      <c r="B15" t="str">
        <f>Besoins!B9</f>
        <v>Farine de blé T80 semi-complète</v>
      </c>
      <c r="C15" s="11">
        <f>Besoins!E9</f>
        <v>0.5</v>
      </c>
      <c r="D15" t="str">
        <f>Besoins!F9</f>
        <v>kg</v>
      </c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118</v>
      </c>
      <c r="B18"/>
      <c r="C18"/>
      <c r="D18"/>
    </row>
    <row r="19">
      <c r="A19" t="s" s="16">
        <v>111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112</v>
      </c>
      <c r="C20" s="11">
        <f>'Besoins'!$B$2*0.002</f>
        <v>0.002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114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119</v>
      </c>
      <c r="C23" s="11">
        <f>'Besoins'!$B$2*0.001</f>
        <v>0.001</v>
      </c>
      <c r="D23" t="s">
        <v>25</v>
      </c>
    </row>
    <row r="24">
      <c r="A24" t="s" s="16">
        <v>115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tr">
        <f>Besoins!B10</f>
        <v>Farine de tradition française T65</v>
      </c>
      <c r="C25" s="11">
        <f>Besoins!E10</f>
        <v>0.002</v>
      </c>
      <c r="D25" t="str">
        <f>Besoins!F10</f>
        <v>kg</v>
      </c>
    </row>
    <row r="26">
      <c r="A26" t="s" s="16">
        <v>116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120</v>
      </c>
      <c r="B29"/>
      <c r="C29"/>
      <c r="D29"/>
    </row>
    <row r="30">
      <c r="A30" t="s" s="16">
        <v>111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0.000026</v>
      </c>
      <c r="D31" t="str">
        <f>Besoins!F12</f>
        <v>kg</v>
      </c>
    </row>
    <row r="32">
      <c r="A32"/>
      <c r="B32" t="s">
        <v>112</v>
      </c>
      <c r="C32" s="11">
        <f>'Besoins'!$B$2*0.0005263158</f>
        <v>0.000526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114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0.000447</v>
      </c>
      <c r="D35" t="str">
        <f>Besoins!F8</f>
        <v>kg</v>
      </c>
    </row>
    <row r="36">
      <c r="A36" t="s" s="16">
        <v>115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