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<sst xmlns="http://schemas.openxmlformats.org/spreadsheetml/2006/main" count="104" uniqueCount="104">
  <si>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</si>
  <si>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</si>
  <si>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Pain à la châtaigne (Ferrandi, sans gluten)</t>
  </si>
  <si>
    <t>Code</t>
  </si>
  <si>
    <t>FER-PAINCHATA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</si>
  <si>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</si>
  <si>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</si>
  <si>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</si>
  <si>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</si>
  <si>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</si>
  <si>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</si>
  <si>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</si>
  <si>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</si>
  <si>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</si>
  <si>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</si>
  <si>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1,01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</si>
  <si>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</si>
  <si>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</si>
  <si>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</si>
  <si>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</si>
  <si>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</si>
  <si>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</si>
  <si>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</si>
  <si>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</si>
  <si>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</si>
  <si>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</si>
  <si>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</si>
  <si>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</si>
  <si>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</si>
  <si>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</si>
  <si>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</si>
  <si>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</si>
  <si>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</si>
  <si>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</si>
  <si>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</si>
  <si>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</si>
  <si>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PSYLLIUM-BLOND</t>
  </si>
  <si>
    <t>Psyllium blond en poudre — à réactualiser</t>
  </si>
  <si>
    <t>Épices en poudre et graines</t>
  </si>
  <si>
    <t>FAR-CHATA</t>
  </si>
  <si>
    <t>Farine de châtaigne</t>
  </si>
  <si>
    <t>Farines alternatives &amp; spéciales</t>
  </si>
  <si>
    <t>GRAINE-LIN</t>
  </si>
  <si>
    <t>Graines de lin dorées</t>
  </si>
  <si>
    <t>Graines et poudres oléagineux</t>
  </si>
  <si>
    <t>GRAINE-TOURNESOL</t>
  </si>
  <si>
    <t>Graines de tournesol décortiquées</t>
  </si>
  <si>
    <t>HUI-COLZA</t>
  </si>
  <si>
    <t>Huile de colza raffinée vrac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</si>
  <si>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</si>
  <si>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</si>
  <si>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</si>
  <si>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</si>
  <si>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</si>
  <si>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</si>
  <si>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</si>
  <si>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</si>
  <si>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</si>
  <si>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</si>
  <si>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</si>
  <si>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</si>
  <si>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</si>
  <si>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</si>
  <si>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1,01 kg)</t>
  </si>
  <si>
    <t>recette</t>
  </si>
  <si>
    <t>Pains spéciaux</t>
  </si>
  <si>
    <t xml:space="preserve">    ↳ Eau (robinet - moy. France 2026)</t>
  </si>
  <si>
    <t>matiere</t>
  </si>
  <si>
    <t xml:space="preserve">    ↳ Miel toutes fleurs vrac</t>
  </si>
  <si>
    <t xml:space="preserve">    ↳ Psyllium blond en poudre — à réactualiser</t>
  </si>
  <si>
    <t xml:space="preserve">    ↳ Farine de châtaigne</t>
  </si>
  <si>
    <t xml:space="preserve">    ↳ Sel fin de cuisine</t>
  </si>
  <si>
    <t xml:space="preserve">    ↳ Graines de lin dorées</t>
  </si>
  <si>
    <t xml:space="preserve">    ↳ Graines de tournesol décortiquées</t>
  </si>
  <si>
    <t xml:space="preserve">    ↳ Levure fraîche de boulanger</t>
  </si>
  <si>
    <t xml:space="preserve">    ↳ Huile de colza raffinée vrac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</si>
  <si>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</si>
  <si>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</si>
  <si>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</si>
  <si>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</si>
  <si>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</si>
  <si>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</si>
  <si>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</si>
  <si>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au fouet eau (450g), miel (40g), vinaigre, psyllium (40g) ; reposez jusqu'à texture gélatineuse.</t>
  </si>
  <si>
    <t>10 min (repos)</t>
  </si>
  <si>
    <t>Mélangez farine de châtaigne (100g), sel (8g), lin (100g), tournesol (100g), levure (10g) et huile (30g) à la feuille jusqu'à décollement des parois.</t>
  </si>
  <si>
    <t>≤30°C</t>
  </si>
  <si>
    <t>8 min (prepa)</t>
  </si>
  <si>
    <t>DIVISER</t>
  </si>
  <si>
    <t>Divisez en 10 pâtons de 80-100g, façonnez en petits pains.</t>
  </si>
  <si>
    <t>APPRÊTER</t>
  </si>
  <si>
    <t>Apprêt en étuve à 30-35°C.</t>
  </si>
  <si>
    <t>105 min (repos)</t>
  </si>
  <si>
    <t>ENFOURNER</t>
  </si>
  <si>
    <t>Enfournez avec buée.</t>
  </si>
  <si>
    <t>190°C</t>
  </si>
  <si>
    <t>35 min (cuisson)</t>
  </si>
  <si>
    <t>Fiche technique — Pain à la châtaigne (Ferrandi, sans gluten)</t>
  </si>
  <si>
    <t>Pain à la châtaigne (Ferrandi, sans gluten)  FER-PAINCHATA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</si>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</sst>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2.521735</v>
      </c>
    </row>
    <row r="12">
      <c r="A12" t="s" s="3">
        <v>17</v>
      </c>
      <c r="B12" s="4">
        <v>2.4967673267327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2.521735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1.01</v>
      </c>
      <c r="C3" t="s" s="10">
        <v>25</v>
      </c>
      <c r="D3"/>
      <c r="E3"/>
      <c r="F3"/>
    </row>
    <row r="4">
      <c r="A4" t="s">
        <v>26</v>
      </c>
      <c r="B4" s="11">
        <f>$B$2*B3</f>
        <v>1.01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35</v>
      </c>
      <c r="G7" s="4">
        <f>E7*0.0043</f>
        <v>0.001935</v>
      </c>
    </row>
    <row r="8">
      <c r="A8" t="s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25</v>
      </c>
      <c r="G8" s="4">
        <f>E8*32</f>
        <v>1.28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E9*4.5</f>
        <v>0.45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E10*2.2</f>
        <v>0.22</v>
      </c>
    </row>
    <row r="11">
      <c r="A11" t="s">
        <v>45</v>
      </c>
      <c r="B11" t="s">
        <v>46</v>
      </c>
      <c r="C11" t="s">
        <v>44</v>
      </c>
      <c r="D11" s="9">
        <v>0.1</v>
      </c>
      <c r="E11" s="11">
        <f>D11*$B$2</f>
        <v>0.1</v>
      </c>
      <c r="F11" t="s">
        <v>25</v>
      </c>
      <c r="G11" s="4">
        <f>E11*2.8</f>
        <v>0.28</v>
      </c>
    </row>
    <row r="12">
      <c r="A12" t="s">
        <v>47</v>
      </c>
      <c r="B12" t="s">
        <v>48</v>
      </c>
      <c r="C12" t="s">
        <v>49</v>
      </c>
      <c r="D12" s="9">
        <v>0.03</v>
      </c>
      <c r="E12" s="11">
        <f>D12*$B$2</f>
        <v>0.03</v>
      </c>
      <c r="F12" t="s">
        <v>35</v>
      </c>
      <c r="G12" s="4">
        <f>E12*1.1</f>
        <v>0.033</v>
      </c>
    </row>
    <row r="13">
      <c r="A13" t="s">
        <v>50</v>
      </c>
      <c r="B13" t="s">
        <v>51</v>
      </c>
      <c r="C13" t="s">
        <v>52</v>
      </c>
      <c r="D13" s="9">
        <v>0.01</v>
      </c>
      <c r="E13" s="11">
        <f>D13*$B$2</f>
        <v>0.01</v>
      </c>
      <c r="F13" t="s">
        <v>25</v>
      </c>
      <c r="G13" s="4">
        <f>E13*2.2</f>
        <v>0.022</v>
      </c>
    </row>
    <row r="14">
      <c r="A14" t="s">
        <v>53</v>
      </c>
      <c r="B14" t="s">
        <v>54</v>
      </c>
      <c r="C14" t="s">
        <v>55</v>
      </c>
      <c r="D14" s="9">
        <v>0.008</v>
      </c>
      <c r="E14" s="11">
        <f>D14*$B$2</f>
        <v>0.008</v>
      </c>
      <c r="F14" t="s">
        <v>25</v>
      </c>
      <c r="G14" s="4">
        <f>E14*0.35</f>
        <v>0.0028</v>
      </c>
    </row>
    <row r="15">
      <c r="A15" t="s">
        <v>56</v>
      </c>
      <c r="B15" t="s">
        <v>57</v>
      </c>
      <c r="C15" t="s">
        <v>58</v>
      </c>
      <c r="D15" s="9">
        <v>0.04</v>
      </c>
      <c r="E15" s="11">
        <f>D15*$B$2</f>
        <v>0.04</v>
      </c>
      <c r="F15" t="s">
        <v>25</v>
      </c>
      <c r="G15" s="4">
        <f>E15*5.8</f>
        <v>0.232</v>
      </c>
    </row>
    <row r="16">
      <c r="A16"/>
      <c r="B16"/>
      <c r="C16"/>
      <c r="D16"/>
      <c r="E16"/>
      <c r="F16" t="s" s="3">
        <v>59</v>
      </c>
      <c r="G16" s="12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1.01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0.45</v>
      </c>
      <c r="E3" t="s">
        <v>35</v>
      </c>
      <c r="F3" t="s">
        <v>34</v>
      </c>
    </row>
    <row r="4">
      <c r="A4">
        <v>1</v>
      </c>
      <c r="B4" t="s">
        <v>68</v>
      </c>
      <c r="C4" t="s">
        <v>67</v>
      </c>
      <c r="D4" s="11">
        <v>0.04</v>
      </c>
      <c r="E4" t="s">
        <v>25</v>
      </c>
      <c r="F4" t="s">
        <v>58</v>
      </c>
    </row>
    <row r="5">
      <c r="A5">
        <v>1</v>
      </c>
      <c r="B5" t="s">
        <v>69</v>
      </c>
      <c r="C5" t="s">
        <v>67</v>
      </c>
      <c r="D5" s="11">
        <v>0.04</v>
      </c>
      <c r="E5" t="s">
        <v>25</v>
      </c>
      <c r="F5" t="s">
        <v>38</v>
      </c>
    </row>
    <row r="6">
      <c r="A6">
        <v>1</v>
      </c>
      <c r="B6" t="s">
        <v>70</v>
      </c>
      <c r="C6" t="s">
        <v>67</v>
      </c>
      <c r="D6" s="11">
        <v>0.1</v>
      </c>
      <c r="E6" t="s">
        <v>25</v>
      </c>
      <c r="F6" t="s">
        <v>41</v>
      </c>
    </row>
    <row r="7">
      <c r="A7">
        <v>1</v>
      </c>
      <c r="B7" t="s">
        <v>71</v>
      </c>
      <c r="C7" t="s">
        <v>67</v>
      </c>
      <c r="D7" s="11">
        <v>0.008</v>
      </c>
      <c r="E7" t="s">
        <v>25</v>
      </c>
      <c r="F7" t="s">
        <v>55</v>
      </c>
    </row>
    <row r="8">
      <c r="A8">
        <v>1</v>
      </c>
      <c r="B8" t="s">
        <v>72</v>
      </c>
      <c r="C8" t="s">
        <v>67</v>
      </c>
      <c r="D8" s="11">
        <v>0.1</v>
      </c>
      <c r="E8" t="s">
        <v>25</v>
      </c>
      <c r="F8" t="s">
        <v>44</v>
      </c>
    </row>
    <row r="9">
      <c r="A9">
        <v>1</v>
      </c>
      <c r="B9" t="s">
        <v>73</v>
      </c>
      <c r="C9" t="s">
        <v>67</v>
      </c>
      <c r="D9" s="11">
        <v>0.1</v>
      </c>
      <c r="E9" t="s">
        <v>25</v>
      </c>
      <c r="F9" t="s">
        <v>44</v>
      </c>
    </row>
    <row r="10">
      <c r="A10">
        <v>1</v>
      </c>
      <c r="B10" t="s">
        <v>74</v>
      </c>
      <c r="C10" t="s">
        <v>67</v>
      </c>
      <c r="D10" s="11">
        <v>0.01</v>
      </c>
      <c r="E10" t="s">
        <v>25</v>
      </c>
      <c r="F10" t="s">
        <v>52</v>
      </c>
    </row>
    <row r="11">
      <c r="A11">
        <v>1</v>
      </c>
      <c r="B11" t="s">
        <v>75</v>
      </c>
      <c r="C11" t="s">
        <v>67</v>
      </c>
      <c r="D11" s="11">
        <v>0.03</v>
      </c>
      <c r="E11" t="s">
        <v>35</v>
      </c>
      <c r="F11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3">
        <v>83</v>
      </c>
      <c r="E2" t="s" s="13"/>
      <c r="F2" t="s">
        <v>84</v>
      </c>
    </row>
    <row r="3">
      <c r="A3" t="s">
        <v>2</v>
      </c>
      <c r="B3">
        <v>2</v>
      </c>
      <c r="C3" t="s">
        <v>82</v>
      </c>
      <c r="D3" t="s" s="13">
        <v>85</v>
      </c>
      <c r="E3" t="s" s="13">
        <v>86</v>
      </c>
      <c r="F3" t="s">
        <v>87</v>
      </c>
    </row>
    <row r="4">
      <c r="A4" t="s">
        <v>2</v>
      </c>
      <c r="B4">
        <v>3</v>
      </c>
      <c r="C4" t="s">
        <v>88</v>
      </c>
      <c r="D4" t="s" s="13">
        <v>89</v>
      </c>
      <c r="E4" t="s" s="13"/>
      <c r="F4"/>
    </row>
    <row r="5">
      <c r="A5" t="s">
        <v>2</v>
      </c>
      <c r="B5">
        <v>4</v>
      </c>
      <c r="C5" t="s">
        <v>90</v>
      </c>
      <c r="D5" t="s" s="13">
        <v>91</v>
      </c>
      <c r="E5" t="s" s="13"/>
      <c r="F5" t="s">
        <v>92</v>
      </c>
    </row>
    <row r="6">
      <c r="A6" t="s">
        <v>2</v>
      </c>
      <c r="B6">
        <v>5</v>
      </c>
      <c r="C6" t="s">
        <v>93</v>
      </c>
      <c r="D6" t="s" s="13">
        <v>94</v>
      </c>
      <c r="E6" t="s" s="13">
        <v>95</v>
      </c>
      <c r="F6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4">
        <f>"FER-PAINCHATA · BOU.PAINS_SPECIAUX · référence : "&amp;Besoins!B3&amp;" "&amp;Besoins!C3&amp;" · multiplicateur réglable sur la feuille ""Besoins"""</f>
        <v>FER-PAINCHATA · BOU.PAINS_SPECIAUX · référence : 1,01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98</v>
      </c>
      <c r="B4"/>
      <c r="C4"/>
      <c r="D4"/>
    </row>
    <row r="5">
      <c r="A5" t="s" s="16">
        <v>99</v>
      </c>
      <c r="B5" t="str" s="13">
        <f>"[MÉLANGER] "&amp;Procedure!D2</f>
        <v>[MÉLANGER] Mélangez au fouet eau (450g), miel (40g), vinaigre, psyllium (40g) ; reposez jusqu'à texture gélatineuse.</v>
      </c>
      <c r="C5"/>
      <c r="D5"/>
    </row>
    <row r="6">
      <c r="A6"/>
      <c r="B6" t="str">
        <f>Besoins!B7</f>
        <v>Eau (robinet - moy. France 2026)</v>
      </c>
      <c r="C6" s="11">
        <f>Besoins!E7</f>
        <v>0.45</v>
      </c>
      <c r="D6" t="str">
        <f>Besoins!F7</f>
        <v>lt</v>
      </c>
    </row>
    <row r="7">
      <c r="A7"/>
      <c r="B7" t="str">
        <f>Besoins!B15</f>
        <v>Miel toutes fleurs vrac</v>
      </c>
      <c r="C7" s="11">
        <f>Besoins!E15</f>
        <v>0.04</v>
      </c>
      <c r="D7" t="str">
        <f>Besoins!F15</f>
        <v>kg</v>
      </c>
    </row>
    <row r="8">
      <c r="A8"/>
      <c r="B8" t="str">
        <f>Besoins!B8</f>
        <v>Psyllium blond en poudre — à réactualiser</v>
      </c>
      <c r="C8" s="11">
        <f>Besoins!E8</f>
        <v>0.04</v>
      </c>
      <c r="D8" t="str">
        <f>Besoins!F8</f>
        <v>kg</v>
      </c>
    </row>
    <row r="9">
      <c r="A9" t="s" s="16">
        <v>100</v>
      </c>
      <c r="B9" t="str" s="13">
        <f>"[MÉLANGER] "&amp;Procedure!D3</f>
        <v>[MÉLANGER] Mélangez farine de châtaigne (100g), sel (8g), lin (100g), tournesol (100g), levure (10g) et huile (30g) à la feuille jusqu'à décollement des parois.</v>
      </c>
      <c r="C9"/>
      <c r="D9"/>
    </row>
    <row r="10">
      <c r="A10"/>
      <c r="B10" t="str">
        <f>Besoins!B9</f>
        <v>Farine de châtaigne</v>
      </c>
      <c r="C10" s="11">
        <f>Besoins!E9</f>
        <v>0.1</v>
      </c>
      <c r="D10" t="str">
        <f>Besoins!F9</f>
        <v>kg</v>
      </c>
    </row>
    <row r="11">
      <c r="A11"/>
      <c r="B11" t="str">
        <f>Besoins!B14</f>
        <v>Sel fin de cuisine</v>
      </c>
      <c r="C11" s="11">
        <f>Besoins!E14</f>
        <v>0.008</v>
      </c>
      <c r="D11" t="str">
        <f>Besoins!F14</f>
        <v>kg</v>
      </c>
    </row>
    <row r="12">
      <c r="A12"/>
      <c r="B12" t="str">
        <f>Besoins!B10</f>
        <v>Graines de lin dorées</v>
      </c>
      <c r="C12" s="11">
        <f>Besoins!E10</f>
        <v>0.1</v>
      </c>
      <c r="D12" t="str">
        <f>Besoins!F10</f>
        <v>kg</v>
      </c>
    </row>
    <row r="13">
      <c r="A13"/>
      <c r="B13" t="str">
        <f>Besoins!B11</f>
        <v>Graines de tournesol décortiquées</v>
      </c>
      <c r="C13" s="11">
        <f>Besoins!E11</f>
        <v>0.1</v>
      </c>
      <c r="D13" t="str">
        <f>Besoins!F11</f>
        <v>kg</v>
      </c>
    </row>
    <row r="14">
      <c r="A14"/>
      <c r="B14" t="str">
        <f>Besoins!B13</f>
        <v>Levure fraîche de boulanger</v>
      </c>
      <c r="C14" s="11">
        <f>Besoins!E13</f>
        <v>0.01</v>
      </c>
      <c r="D14" t="str">
        <f>Besoins!F13</f>
        <v>kg</v>
      </c>
    </row>
    <row r="15">
      <c r="A15"/>
      <c r="B15" t="str">
        <f>Besoins!B12</f>
        <v>Huile de colza raffinée vrac</v>
      </c>
      <c r="C15" s="11">
        <f>Besoins!E12</f>
        <v>0.03</v>
      </c>
      <c r="D15" t="str">
        <f>Besoins!F12</f>
        <v>lt</v>
      </c>
    </row>
    <row r="16">
      <c r="A16"/>
      <c r="B16" t="str" s="17">
        <f>"ℹ "&amp;Procedure!E3</f>
        <v>ℹ</v>
      </c>
      <c r="C16"/>
      <c r="D16"/>
    </row>
    <row r="17">
      <c r="A17" t="s" s="16">
        <v>101</v>
      </c>
      <c r="B17" t="str" s="13">
        <f>"[DIVISER] "&amp;Procedure!D4</f>
        <v>[DIVISER] Divisez en 10 pâtons de 80-100g, façonnez en petits pains.</v>
      </c>
      <c r="C17"/>
      <c r="D17"/>
    </row>
    <row r="18">
      <c r="A18" t="s" s="16">
        <v>102</v>
      </c>
      <c r="B18" t="str" s="13">
        <f>"[APPRÊTER] "&amp;Procedure!D5</f>
        <v>[APPRÊTER] Apprêt en étuve à 30-35°C.</v>
      </c>
      <c r="C18"/>
      <c r="D18"/>
    </row>
    <row r="19">
      <c r="A19" t="s" s="16">
        <v>103</v>
      </c>
      <c r="B19" t="str" s="13">
        <f>"[ENFOURNER] "&amp;Procedure!D6</f>
        <v>[ENFOURNER] Enfournez avec buée.</v>
      </c>
      <c r="C19"/>
      <c r="D19"/>
    </row>
    <row r="20">
      <c r="A20"/>
      <c r="B20" t="str" s="17">
        <f>"ℹ "&amp;Procedure!E6</f>
        <v>ℹ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9:D9"/>
    <mergeCell ref="B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2026-10-30T13:57:53Z</dcterms:created>
  <dc:title>Pain à la châtaigne (Ferrandi,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2026-10-30T13:57:53Z</dcterms:modified>
  <cp:revision>1</cp:revision>
</cp:coreProperties>
</file>