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<sst xmlns="http://schemas.openxmlformats.org/spreadsheetml/2006/main" count="127" uniqueCount="127">
  <si>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</si>
  <si>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</si>
  <si>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Pain complet (Ferrandi)</t>
  </si>
  <si>
    <t>Code</t>
  </si>
  <si>
    <t>FER-PAINCOMPL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</si>
  <si>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</si>
  <si>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</si>
  <si>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</si>
  <si>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</si>
  <si>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</si>
  <si>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</si>
  <si>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</si>
  <si>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</si>
  <si>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</si>
  <si>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</si>
  <si>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</si>
  <si>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</si>
  <si>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</si>
  <si>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</si>
  <si>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</si>
  <si>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</si>
  <si>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</si>
  <si>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</si>
  <si>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</si>
  <si>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</si>
  <si>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</si>
  <si>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</si>
  <si>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</si>
  <si>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</si>
  <si>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</si>
  <si>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</si>
  <si>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</si>
  <si>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</si>
  <si>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</si>
  <si>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</si>
  <si>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</si>
  <si>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</si>
  <si>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</si>
  <si>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</si>
  <si>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</si>
  <si>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</si>
  <si>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</si>
  <si>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</si>
  <si>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</si>
  <si>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</si>
  <si>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</si>
  <si>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</si>
  <si>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</si>
  <si>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</si>
  <si>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</si>
  <si>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</si>
  <si>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</si>
  <si>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</si>
  <si>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</si>
  <si>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</si>
  <si>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</si>
  <si>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</si>
  <si>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 kg)</t>
  </si>
  <si>
    <t>recette</t>
  </si>
  <si>
    <t>Pains classiques</t>
  </si>
  <si>
    <t xml:space="preserve">    ↳ Farine de blé T150 intégrale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</si>
  <si>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</si>
  <si>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</si>
  <si>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</si>
  <si>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</si>
  <si>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</si>
  <si>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</si>
  <si>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</si>
  <si>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</si>
  <si>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</si>
  <si>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</si>
  <si>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</si>
  <si>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</si>
  <si>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</si>
  <si>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</si>
  <si>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</si>
  <si>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</si>
  <si>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</si>
  <si>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</si>
  <si>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</si>
  <si>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complète T150 (500g), eau (340g) et levain liquide (100g), 3 min lent.</t>
  </si>
  <si>
    <t>3 min (prepa)</t>
  </si>
  <si>
    <t>Autolyser.</t>
  </si>
  <si>
    <t>30 min (repos)</t>
  </si>
  <si>
    <t>INCORPORER</t>
  </si>
  <si>
    <t>Ajouter le sel (13g) et la levure (5g), pétrir 10 min lent + 4 min rapide.</t>
  </si>
  <si>
    <t>Pâte souple, ≤24°C</t>
  </si>
  <si>
    <t>14 min (prepa)</t>
  </si>
  <si>
    <t>POINTER</t>
  </si>
  <si>
    <t>Pointer 30 min, rabat, diviser en 3 pâtons de 320g, détendre au réfrigérateur.</t>
  </si>
  <si>
    <t>60 min (repos)</t>
  </si>
  <si>
    <t>FAÇONNER</t>
  </si>
  <si>
    <t>Façonner en bâtard, dans les moules farinés, grigner en saucisson.</t>
  </si>
  <si>
    <t>APPRÊTER</t>
  </si>
  <si>
    <t>Apprêt au réfrigérateur, puis 30 min à température ambiante. Enfourner avec buée.</t>
  </si>
  <si>
    <t>240°C</t>
  </si>
  <si>
    <t>630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</si>
  <si>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</si>
  <si>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</si>
  <si>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</si>
  <si>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</si>
  <si>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</si>
  <si>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</si>
  <si>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</si>
  <si>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</si>
  <si>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</si>
  <si>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</si>
  <si>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</si>
  <si>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</si>
  <si>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</si>
  <si>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</si>
  <si>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</si>
  <si>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</si>
  <si>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</si>
  <si>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complet (Ferrandi)</t>
  </si>
  <si>
    <t>Pain complet (Ferrandi)  FER-PAINCOMPL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</si>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</sst>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0.51381873684211</v>
      </c>
    </row>
    <row r="12">
      <c r="A12" t="s" s="3">
        <v>17</v>
      </c>
      <c r="B12" s="4">
        <v>0.53522785087719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0.51381873684211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0.390526</v>
      </c>
      <c r="E7" s="11">
        <f>D7*$B$2</f>
        <v>0.390526</v>
      </c>
      <c r="F7" t="s">
        <v>35</v>
      </c>
      <c r="G7" s="4">
        <f>E7*0.0043000035</f>
        <v>0.001679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E9*0.9</f>
        <v>0.45</v>
      </c>
    </row>
    <row r="10">
      <c r="A10" t="s">
        <v>42</v>
      </c>
      <c r="B10" t="s">
        <v>43</v>
      </c>
      <c r="C10" t="s">
        <v>41</v>
      </c>
      <c r="D10" s="9">
        <v>0.04</v>
      </c>
      <c r="E10" s="11">
        <f>D10*$B$2</f>
        <v>0.04</v>
      </c>
      <c r="F10" t="s">
        <v>25</v>
      </c>
      <c r="G10" s="4">
        <f>E10*0.82</f>
        <v>0.0328</v>
      </c>
    </row>
    <row r="11">
      <c r="A11" t="s">
        <v>44</v>
      </c>
      <c r="B11" t="s">
        <v>45</v>
      </c>
      <c r="C11" t="s">
        <v>46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47</v>
      </c>
      <c r="B12" t="s">
        <v>48</v>
      </c>
      <c r="C12" t="s">
        <v>49</v>
      </c>
      <c r="D12" s="9">
        <v>0.013</v>
      </c>
      <c r="E12" s="11">
        <f>D12*$B$2</f>
        <v>0.013</v>
      </c>
      <c r="F12" t="s">
        <v>25</v>
      </c>
      <c r="G12" s="4">
        <f>E12*0.35</f>
        <v>0.00455</v>
      </c>
    </row>
    <row r="13">
      <c r="A13" t="s">
        <v>50</v>
      </c>
      <c r="B13" t="s">
        <v>51</v>
      </c>
      <c r="C13" t="s">
        <v>52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0.96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62</v>
      </c>
      <c r="C4" t="s">
        <v>61</v>
      </c>
      <c r="D4" s="11">
        <v>0.34</v>
      </c>
      <c r="E4" t="s">
        <v>35</v>
      </c>
      <c r="F4" t="s">
        <v>34</v>
      </c>
    </row>
    <row r="5">
      <c r="A5">
        <v>1</v>
      </c>
      <c r="B5" t="s">
        <v>63</v>
      </c>
      <c r="C5" t="s">
        <v>61</v>
      </c>
      <c r="D5" s="11">
        <v>0.013</v>
      </c>
      <c r="E5" t="s">
        <v>25</v>
      </c>
      <c r="F5" t="s">
        <v>49</v>
      </c>
    </row>
    <row r="6">
      <c r="A6">
        <v>1</v>
      </c>
      <c r="B6" t="s">
        <v>64</v>
      </c>
      <c r="C6" t="s">
        <v>61</v>
      </c>
      <c r="D6" s="11">
        <v>0.005</v>
      </c>
      <c r="E6" t="s">
        <v>25</v>
      </c>
      <c r="F6" t="s">
        <v>46</v>
      </c>
    </row>
    <row r="7">
      <c r="A7">
        <v>1</v>
      </c>
      <c r="B7" t="s">
        <v>65</v>
      </c>
      <c r="C7" t="s">
        <v>58</v>
      </c>
      <c r="D7" s="11">
        <v>0.1</v>
      </c>
      <c r="E7" t="s">
        <v>25</v>
      </c>
      <c r="F7" t="s">
        <v>66</v>
      </c>
    </row>
    <row r="8">
      <c r="A8">
        <v>2</v>
      </c>
      <c r="B8" t="s">
        <v>67</v>
      </c>
      <c r="C8" t="s">
        <v>58</v>
      </c>
      <c r="D8" s="11">
        <v>0.02</v>
      </c>
      <c r="E8" t="s">
        <v>25</v>
      </c>
      <c r="F8" t="s">
        <v>66</v>
      </c>
    </row>
    <row r="9">
      <c r="A9">
        <v>3</v>
      </c>
      <c r="B9" t="s">
        <v>68</v>
      </c>
      <c r="C9" t="s">
        <v>61</v>
      </c>
      <c r="D9" s="11">
        <v>0.001</v>
      </c>
      <c r="E9" t="s">
        <v>25</v>
      </c>
      <c r="F9" t="s">
        <v>52</v>
      </c>
    </row>
    <row r="10">
      <c r="A10">
        <v>3</v>
      </c>
      <c r="B10" t="s">
        <v>69</v>
      </c>
      <c r="C10" t="s">
        <v>61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70</v>
      </c>
      <c r="C11" t="s">
        <v>61</v>
      </c>
      <c r="D11" s="11">
        <v>0.009</v>
      </c>
      <c r="E11" t="s">
        <v>25</v>
      </c>
      <c r="F11" t="s">
        <v>38</v>
      </c>
    </row>
    <row r="12">
      <c r="A12">
        <v>2</v>
      </c>
      <c r="B12" t="s">
        <v>71</v>
      </c>
      <c r="C12" t="s">
        <v>61</v>
      </c>
      <c r="D12" s="11">
        <v>0.04</v>
      </c>
      <c r="E12" t="s">
        <v>35</v>
      </c>
      <c r="F12" t="s">
        <v>34</v>
      </c>
    </row>
    <row r="13">
      <c r="A13">
        <v>2</v>
      </c>
      <c r="B13" t="s">
        <v>72</v>
      </c>
      <c r="C13" t="s">
        <v>61</v>
      </c>
      <c r="D13" s="11">
        <v>0.04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3">
        <v>80</v>
      </c>
      <c r="E2" t="s" s="13"/>
      <c r="F2" t="s">
        <v>81</v>
      </c>
    </row>
    <row r="3">
      <c r="A3" t="s">
        <v>2</v>
      </c>
      <c r="B3">
        <v>2</v>
      </c>
      <c r="C3"/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>
        <v>86</v>
      </c>
      <c r="F4" t="s">
        <v>87</v>
      </c>
    </row>
    <row r="5">
      <c r="A5" t="s">
        <v>2</v>
      </c>
      <c r="B5">
        <v>4</v>
      </c>
      <c r="C5" t="s">
        <v>88</v>
      </c>
      <c r="D5" t="s" s="13">
        <v>89</v>
      </c>
      <c r="E5" t="s" s="13"/>
      <c r="F5" t="s">
        <v>90</v>
      </c>
    </row>
    <row r="6">
      <c r="A6" t="s">
        <v>2</v>
      </c>
      <c r="B6">
        <v>5</v>
      </c>
      <c r="C6" t="s">
        <v>91</v>
      </c>
      <c r="D6" t="s" s="13">
        <v>92</v>
      </c>
      <c r="E6" t="s" s="13"/>
      <c r="F6"/>
    </row>
    <row r="7">
      <c r="A7" t="s">
        <v>2</v>
      </c>
      <c r="B7">
        <v>6</v>
      </c>
      <c r="C7" t="s">
        <v>93</v>
      </c>
      <c r="D7" t="s" s="13">
        <v>94</v>
      </c>
      <c r="E7" t="s" s="13">
        <v>95</v>
      </c>
      <c r="F7" t="s">
        <v>96</v>
      </c>
    </row>
    <row r="8">
      <c r="A8" t="s">
        <v>97</v>
      </c>
      <c r="B8">
        <v>1</v>
      </c>
      <c r="C8" t="s">
        <v>98</v>
      </c>
      <c r="D8" t="s" s="13">
        <v>99</v>
      </c>
      <c r="E8" t="s" s="13">
        <v>100</v>
      </c>
      <c r="F8" t="s">
        <v>101</v>
      </c>
    </row>
    <row r="9">
      <c r="A9" t="s">
        <v>97</v>
      </c>
      <c r="B9">
        <v>2</v>
      </c>
      <c r="C9" t="s">
        <v>98</v>
      </c>
      <c r="D9" t="s" s="13">
        <v>102</v>
      </c>
      <c r="E9" t="s" s="13"/>
      <c r="F9"/>
    </row>
    <row r="10">
      <c r="A10" t="s">
        <v>97</v>
      </c>
      <c r="B10">
        <v>3</v>
      </c>
      <c r="C10" t="s">
        <v>84</v>
      </c>
      <c r="D10" t="s" s="13">
        <v>103</v>
      </c>
      <c r="E10" t="s" s="13"/>
      <c r="F10"/>
    </row>
    <row r="11">
      <c r="A11" t="s">
        <v>97</v>
      </c>
      <c r="B11">
        <v>4</v>
      </c>
      <c r="C11" t="s">
        <v>98</v>
      </c>
      <c r="D11" t="s" s="13">
        <v>104</v>
      </c>
      <c r="E11" t="s" s="13">
        <v>105</v>
      </c>
      <c r="F11" t="s">
        <v>106</v>
      </c>
    </row>
    <row r="12">
      <c r="A12" t="s">
        <v>107</v>
      </c>
      <c r="B12">
        <v>1</v>
      </c>
      <c r="C12" t="s">
        <v>98</v>
      </c>
      <c r="D12" t="s" s="13">
        <v>108</v>
      </c>
      <c r="E12" t="s" s="13">
        <v>100</v>
      </c>
      <c r="F12" t="s">
        <v>101</v>
      </c>
    </row>
    <row r="13">
      <c r="A13" t="s">
        <v>107</v>
      </c>
      <c r="B13">
        <v>2</v>
      </c>
      <c r="C13" t="s">
        <v>84</v>
      </c>
      <c r="D13" t="s" s="13">
        <v>109</v>
      </c>
      <c r="E13" t="s" s="13"/>
      <c r="F13"/>
    </row>
    <row r="14">
      <c r="A14" t="s">
        <v>107</v>
      </c>
      <c r="B14">
        <v>3</v>
      </c>
      <c r="C14" t="s">
        <v>110</v>
      </c>
      <c r="D14" t="s" s="13">
        <v>111</v>
      </c>
      <c r="E14" t="s" s="13">
        <v>112</v>
      </c>
      <c r="F14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114</v>
      </c>
      <c r="B1"/>
      <c r="C1"/>
      <c r="D1"/>
    </row>
    <row r="2">
      <c r="A2" t="str" s="14">
        <f>"FER-PAINCOMPL · BOU.PAINS_CLASS · référence : "&amp;Besoins!B3&amp;" "&amp;Besoins!C3&amp;" · multiplicateur réglable sur la feuille ""Besoins"""</f>
        <v>FER-PAINCOMPL · BOU.PAINS_CLASS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115</v>
      </c>
      <c r="B4"/>
      <c r="C4"/>
      <c r="D4"/>
    </row>
    <row r="5">
      <c r="A5" t="s" s="16">
        <v>116</v>
      </c>
      <c r="B5" t="str" s="13">
        <f>"[FRASER] "&amp;Procedure!D2</f>
        <v>[FRASER] Fraser farine complète T150 (500g), eau (340g) et levain liquide (100g), 3 min lent.</v>
      </c>
      <c r="C5"/>
      <c r="D5"/>
    </row>
    <row r="6">
      <c r="A6"/>
      <c r="B6" t="str">
        <f>Besoins!B9</f>
        <v>Farine de blé T150 intégrale</v>
      </c>
      <c r="C6" s="11">
        <f>Besoins!E9</f>
        <v>0.5</v>
      </c>
      <c r="D6" t="str">
        <f>Besoins!F9</f>
        <v>kg</v>
      </c>
    </row>
    <row r="7">
      <c r="A7"/>
      <c r="B7" t="s">
        <v>117</v>
      </c>
      <c r="C7" s="11">
        <f>'Besoins'!$B$2*0.34</f>
        <v>0.34</v>
      </c>
      <c r="D7" t="s">
        <v>35</v>
      </c>
    </row>
    <row r="8">
      <c r="A8"/>
      <c r="B8" t="s">
        <v>118</v>
      </c>
      <c r="C8" s="11">
        <f>'Besoins'!$B$2*0.1</f>
        <v>0.1</v>
      </c>
      <c r="D8" t="s">
        <v>25</v>
      </c>
    </row>
    <row r="9">
      <c r="A9" t="s" s="16">
        <v>119</v>
      </c>
      <c r="B9" t="str" s="13">
        <f>Procedure!D3</f>
        <v>Autolyser.</v>
      </c>
      <c r="C9"/>
      <c r="D9"/>
    </row>
    <row r="10">
      <c r="A10" t="s" s="16">
        <v>120</v>
      </c>
      <c r="B10" t="str" s="13">
        <f>"[INCORPORER] "&amp;Procedure!D4</f>
        <v>[INCORPORER] Ajouter le sel (13g) et la levure (5g), pétrir 10 min lent + 4 min rapide.</v>
      </c>
      <c r="C10"/>
      <c r="D10"/>
    </row>
    <row r="11">
      <c r="A11"/>
      <c r="B11" t="str">
        <f>Besoins!B12</f>
        <v>Sel fin de cuisine</v>
      </c>
      <c r="C11" s="11">
        <f>Besoins!E12</f>
        <v>0.013</v>
      </c>
      <c r="D11" t="str">
        <f>Besoins!F12</f>
        <v>kg</v>
      </c>
    </row>
    <row r="12">
      <c r="A12"/>
      <c r="B12" t="str">
        <f>Besoins!B11</f>
        <v>Levure fraîche de boulanger</v>
      </c>
      <c r="C12" s="11">
        <f>Besoins!E11</f>
        <v>0.005</v>
      </c>
      <c r="D12" t="str">
        <f>Besoins!F11</f>
        <v>kg</v>
      </c>
    </row>
    <row r="13">
      <c r="A13"/>
      <c r="B13" t="str" s="17">
        <f>"ℹ "&amp;Procedure!E4</f>
        <v>ℹ</v>
      </c>
      <c r="C13"/>
      <c r="D13"/>
    </row>
    <row r="14">
      <c r="A14" t="s" s="16">
        <v>121</v>
      </c>
      <c r="B14" t="str" s="13">
        <f>"[POINTER] "&amp;Procedure!D5</f>
        <v>[POINTER] Pointer 30 min, rabat, diviser en 3 pâtons de 320g, détendre au réfrigérateur.</v>
      </c>
      <c r="C14"/>
      <c r="D14"/>
    </row>
    <row r="15">
      <c r="A15" t="s" s="16">
        <v>122</v>
      </c>
      <c r="B15" t="str" s="13">
        <f>"[FAÇONNER] "&amp;Procedure!D6</f>
        <v>[FAÇONNER] Façonner en bâtard, dans les moules farinés, grigner en saucisson.</v>
      </c>
      <c r="C15"/>
      <c r="D15"/>
    </row>
    <row r="16">
      <c r="A16"/>
      <c r="B16" t="str">
        <f>Besoins!B9</f>
        <v>Farine de blé T150 intégrale</v>
      </c>
      <c r="C16" s="11">
        <f>Besoins!E9</f>
        <v>0.5</v>
      </c>
      <c r="D16" t="str">
        <f>Besoins!F9</f>
        <v>kg</v>
      </c>
    </row>
    <row r="17">
      <c r="A17" t="s" s="16">
        <v>123</v>
      </c>
      <c r="B17" t="str" s="13">
        <f>"[APPRÊTER] "&amp;Procedure!D7</f>
        <v>[APPRÊTER] Apprêt au réfrigérateur, puis 30 min à température ambiante. Enfourner avec buée.</v>
      </c>
      <c r="C17"/>
      <c r="D17"/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5">
        <v>124</v>
      </c>
      <c r="B20"/>
      <c r="C20"/>
      <c r="D20"/>
    </row>
    <row r="21">
      <c r="A21" t="s" s="16">
        <v>116</v>
      </c>
      <c r="B21" t="str" s="13">
        <f>"[VERSER] "&amp;Procedure!D8</f>
        <v>[VERSER] Verser l'eau (120g) à 45°C dans le bocal du levain, délayer légèrement à la maryse.</v>
      </c>
      <c r="C21"/>
      <c r="D21"/>
    </row>
    <row r="22">
      <c r="A22"/>
      <c r="B22" t="s">
        <v>117</v>
      </c>
      <c r="C22" s="11">
        <f>'Besoins'!$B$2*0.04</f>
        <v>0.04</v>
      </c>
      <c r="D22" t="s">
        <v>35</v>
      </c>
    </row>
    <row r="23">
      <c r="A23"/>
      <c r="B23" t="str" s="17">
        <f>"ℹ "&amp;Procedure!E8</f>
        <v>ℹ</v>
      </c>
      <c r="C23"/>
      <c r="D23"/>
    </row>
    <row r="24">
      <c r="A24" t="s" s="16">
        <v>119</v>
      </c>
      <c r="B24" t="str" s="13">
        <f>"[VERSER] "&amp;Procedure!D9</f>
        <v>[VERSER] Verser le levain tout point (60g) dans un saladier, fouetter jusqu'à petites bulles.</v>
      </c>
      <c r="C24"/>
      <c r="D24"/>
    </row>
    <row r="25">
      <c r="A25"/>
      <c r="B25" t="s">
        <v>125</v>
      </c>
      <c r="C25" s="11">
        <f>'Besoins'!$B$2*0.02</f>
        <v>0.02</v>
      </c>
      <c r="D25" t="s">
        <v>25</v>
      </c>
    </row>
    <row r="26">
      <c r="A26" t="s" s="16">
        <v>120</v>
      </c>
      <c r="B26" t="str" s="13">
        <f>"[INCORPORER] "&amp;Procedure!D10</f>
        <v>[INCORPORER] Ajouter la farine de tradition T65 (120g), mélanger au fouet.</v>
      </c>
      <c r="C26"/>
      <c r="D26"/>
    </row>
    <row r="27">
      <c r="A27"/>
      <c r="B27" t="str">
        <f>Besoins!B10</f>
        <v>Farine de tradition française T65</v>
      </c>
      <c r="C27" s="11">
        <f>Besoins!E10</f>
        <v>0.04</v>
      </c>
      <c r="D27" t="str">
        <f>Besoins!F10</f>
        <v>kg</v>
      </c>
    </row>
    <row r="28">
      <c r="A28" t="s" s="16">
        <v>121</v>
      </c>
      <c r="B28" t="str" s="13">
        <f>"[VERSER] "&amp;Procedure!D11</f>
        <v>[VERSER] Verser dans un bocal propre, réserver au chaud jusqu'à tripler de volume, grosses bulles, début de crevasses.</v>
      </c>
      <c r="C28"/>
      <c r="D28"/>
    </row>
    <row r="29">
      <c r="A29"/>
      <c r="B29" t="str" s="17">
        <f>"ℹ "&amp;Procedure!E11</f>
        <v>ℹ</v>
      </c>
      <c r="C29"/>
      <c r="D29"/>
    </row>
    <row r="30">
      <c r="A30"/>
      <c r="B30"/>
      <c r="C30"/>
      <c r="D30"/>
    </row>
    <row r="31">
      <c r="A31" t="s" s="15">
        <v>126</v>
      </c>
      <c r="B31"/>
      <c r="C31"/>
      <c r="D31"/>
    </row>
    <row r="32">
      <c r="A32" t="s" s="16">
        <v>116</v>
      </c>
      <c r="B32" t="str" s="13">
        <f>"[VERSER] "&amp;Procedure!D12</f>
        <v>[VERSER] Dans un saladier, verser le miel (5g) et l'eau (100g) à 45°C, mélanger pour dissoudre.</v>
      </c>
      <c r="C32"/>
      <c r="D32"/>
    </row>
    <row r="33">
      <c r="A33"/>
      <c r="B33" t="str">
        <f>Besoins!B13</f>
        <v>Miel toutes fleurs vrac</v>
      </c>
      <c r="C33" s="11">
        <f>Besoins!E13</f>
        <v>0.000526</v>
      </c>
      <c r="D33" t="str">
        <f>Besoins!F13</f>
        <v>kg</v>
      </c>
    </row>
    <row r="34">
      <c r="A34"/>
      <c r="B34" t="s">
        <v>117</v>
      </c>
      <c r="C34" s="11">
        <f>'Besoins'!$B$2*0.0105263158</f>
        <v>0.010526</v>
      </c>
      <c r="D34" t="s">
        <v>35</v>
      </c>
    </row>
    <row r="35">
      <c r="A35"/>
      <c r="B35" t="str" s="17">
        <f>"ℹ "&amp;Procedure!E12</f>
        <v>ℹ</v>
      </c>
      <c r="C35"/>
      <c r="D35"/>
    </row>
    <row r="36">
      <c r="A36" t="s" s="16">
        <v>119</v>
      </c>
      <c r="B36" t="str" s="13">
        <f>"[INCORPORER] "&amp;Procedure!D13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11">
        <f>Besoins!E8</f>
        <v>0.008947</v>
      </c>
      <c r="D37" t="str">
        <f>Besoins!F8</f>
        <v>kg</v>
      </c>
    </row>
    <row r="38">
      <c r="A38" t="s" s="16">
        <v>120</v>
      </c>
      <c r="B38" t="str" s="13">
        <f>"[METTRE] "&amp;Procedure!D14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"&amp;Procedure!E14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5">
    <mergeCell ref="A1:D1"/>
    <mergeCell ref="A2:D2"/>
    <mergeCell ref="A4:D4"/>
    <mergeCell ref="B5:D5"/>
    <mergeCell ref="B9:D9"/>
    <mergeCell ref="B10:D10"/>
    <mergeCell ref="B13:D13"/>
    <mergeCell ref="B14:D14"/>
    <mergeCell ref="B15:D15"/>
    <mergeCell ref="B17:D17"/>
    <mergeCell ref="B18:D18"/>
    <mergeCell ref="A20:D20"/>
    <mergeCell ref="B21:D21"/>
    <mergeCell ref="B23:D23"/>
    <mergeCell ref="B24:D24"/>
    <mergeCell ref="B26:D26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2026-07-31T23:39:20Z</dcterms:created>
  <dc:title>Pain complet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2026-07-31T23:39:20Z</dcterms:modified>
  <cp:revision>1</cp:revision>
</cp:coreProperties>
</file>