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<sst xmlns="http://schemas.openxmlformats.org/spreadsheetml/2006/main" count="126" uniqueCount="126">
  <si>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</si>
  <si>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</si>
  <si>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Baguette rustique au levain T80 (Ferrandi)</t>
  </si>
  <si>
    <t>Code</t>
  </si>
  <si>
    <t>FER-BAGRUST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</si>
  <si>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</si>
  <si>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</si>
  <si>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</si>
  <si>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</si>
  <si>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</si>
  <si>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</si>
  <si>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</si>
  <si>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</si>
  <si>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</si>
  <si>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</si>
  <si>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</si>
  <si>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</si>
  <si>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</si>
  <si>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</si>
  <si>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</si>
  <si>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</si>
  <si>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</si>
  <si>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</si>
  <si>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</si>
  <si>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</si>
  <si>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</si>
  <si>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</si>
  <si>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</si>
  <si>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</si>
  <si>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</si>
  <si>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</si>
  <si>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</si>
  <si>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</si>
  <si>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</si>
  <si>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</si>
  <si>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</si>
  <si>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</si>
  <si>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</si>
  <si>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</si>
  <si>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</si>
  <si>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</si>
  <si>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</si>
  <si>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</si>
  <si>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</si>
  <si>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</si>
  <si>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</si>
  <si>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</si>
  <si>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</si>
  <si>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</si>
  <si>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</si>
  <si>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</si>
  <si>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</si>
  <si>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0,95 kg)</t>
  </si>
  <si>
    <t>recette</t>
  </si>
  <si>
    <t>Pains classiques</t>
  </si>
  <si>
    <t xml:space="preserve">    ↳ Farine de blé T80 semi-complète</t>
  </si>
  <si>
    <t>matiere</t>
  </si>
  <si>
    <t xml:space="preserve">    ↳ Eau (robinet - moy. France 2026)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</si>
  <si>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</si>
  <si>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</si>
  <si>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</si>
  <si>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</si>
  <si>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</si>
  <si>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</si>
  <si>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</si>
  <si>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</si>
  <si>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</si>
  <si>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</si>
  <si>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</si>
  <si>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</si>
  <si>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</si>
  <si>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</si>
  <si>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</si>
  <si>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</si>
  <si>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la farine T80 (500g) et l'eau (375g) 5 min, puis autolyser.</t>
  </si>
  <si>
    <t>60 min (prepa)</t>
  </si>
  <si>
    <t>INCORPORER</t>
  </si>
  <si>
    <t>Ajouter le levain dur (75g) et le sel (10g), fraser 10 min lent + 2 min rapide.</t>
  </si>
  <si>
    <t>Pâte souple, ≤23-24°C</t>
  </si>
  <si>
    <t>12 min (prepa)</t>
  </si>
  <si>
    <t>POINTER</t>
  </si>
  <si>
    <t>Pointer avec rabat après 1h, puis toute la nuit au réfrigérateur.</t>
  </si>
  <si>
    <t>720 min (repos)</t>
  </si>
  <si>
    <t>DIVISER</t>
  </si>
  <si>
    <t>Diviser en 5 pâtons de 190g, bouler, détendre.</t>
  </si>
  <si>
    <t>45 min (repos)</t>
  </si>
  <si>
    <t>FAÇONNER</t>
  </si>
  <si>
    <t>Façonner en baguette légèrement pointue, soudure vers le haut, apprêt.</t>
  </si>
  <si>
    <t>60 min (repos)</t>
  </si>
  <si>
    <t>COUPER</t>
  </si>
  <si>
    <t>Un coup de lame sur toute la longueur, enfourner avec buée.</t>
  </si>
  <si>
    <t>270°C puis séchage 200°C</t>
  </si>
  <si>
    <t>20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</si>
  <si>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</si>
  <si>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</si>
  <si>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</si>
  <si>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</si>
  <si>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</si>
  <si>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</si>
  <si>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</si>
  <si>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</si>
  <si>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</si>
  <si>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</si>
  <si>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</si>
  <si>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</si>
  <si>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</si>
  <si>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</si>
  <si>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</si>
  <si>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</si>
  <si>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</si>
  <si>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</si>
  <si>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</si>
  <si>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Baguette rustique au levain T80 (Ferrandi)</t>
  </si>
  <si>
    <t>Baguette rustique au levain T80 (Ferrandi)  FER-BAGRUST</t>
  </si>
  <si>
    <t>1.</t>
  </si>
  <si>
    <t xml:space="preserve">    Farine de blé T80 semi-complète</t>
  </si>
  <si>
    <t xml:space="preserve">    Eau (robinet - moy. France 2026)</t>
  </si>
  <si>
    <t>2.</t>
  </si>
  <si>
    <t xml:space="preserve">    Levain dur / levain ferme (rafraîchi, Ferrandi)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</si>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</sst>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0.42057455263158</v>
      </c>
    </row>
    <row r="12">
      <c r="A12" t="s" s="3">
        <v>17</v>
      </c>
      <c r="B12" s="4">
        <v>0.44271005540166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0.42057455263158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0.95</v>
      </c>
      <c r="C3" t="s" s="10">
        <v>25</v>
      </c>
      <c r="D3"/>
      <c r="E3"/>
      <c r="F3"/>
    </row>
    <row r="4">
      <c r="A4" t="s">
        <v>26</v>
      </c>
      <c r="B4" s="11">
        <f>$B$2*B3</f>
        <v>0.95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0.402895</v>
      </c>
      <c r="E7" s="11">
        <f>D7*$B$2</f>
        <v>0.402895</v>
      </c>
      <c r="F7" t="s">
        <v>35</v>
      </c>
      <c r="G7" s="4">
        <f>E7*0.0042999972</f>
        <v>0.001732</v>
      </c>
    </row>
    <row r="8">
      <c r="A8" t="s">
        <v>36</v>
      </c>
      <c r="B8" t="s">
        <v>37</v>
      </c>
      <c r="C8" t="s">
        <v>38</v>
      </c>
      <c r="D8" s="9">
        <v>0.006711</v>
      </c>
      <c r="E8" s="11">
        <f>D8*$B$2</f>
        <v>0.006711</v>
      </c>
      <c r="F8" t="s">
        <v>25</v>
      </c>
      <c r="G8" s="4">
        <f>E8*1.1999153001</f>
        <v>0.008053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E9*0.75</f>
        <v>0.405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25</v>
      </c>
      <c r="G10" s="4">
        <f>E10*0.35</f>
        <v>0.0035</v>
      </c>
    </row>
    <row r="11">
      <c r="A11" t="s">
        <v>45</v>
      </c>
      <c r="B11" t="s">
        <v>46</v>
      </c>
      <c r="C11" t="s">
        <v>47</v>
      </c>
      <c r="D11" s="9">
        <v>0.000395</v>
      </c>
      <c r="E11" s="11">
        <f>D11*$B$2</f>
        <v>0.000395</v>
      </c>
      <c r="F11" t="s">
        <v>25</v>
      </c>
      <c r="G11" s="4">
        <f>E11*5.7961359094</f>
        <v>0.002289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0.375</v>
      </c>
      <c r="E4" t="s">
        <v>35</v>
      </c>
      <c r="F4" t="s">
        <v>34</v>
      </c>
    </row>
    <row r="5">
      <c r="A5">
        <v>1</v>
      </c>
      <c r="B5" t="s">
        <v>58</v>
      </c>
      <c r="C5" t="s">
        <v>53</v>
      </c>
      <c r="D5" s="11">
        <v>0.075</v>
      </c>
      <c r="E5" t="s">
        <v>25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0.015</v>
      </c>
      <c r="E6" t="s">
        <v>25</v>
      </c>
      <c r="F6" t="s">
        <v>59</v>
      </c>
    </row>
    <row r="7">
      <c r="A7">
        <v>3</v>
      </c>
      <c r="B7" t="s">
        <v>61</v>
      </c>
      <c r="C7" t="s">
        <v>56</v>
      </c>
      <c r="D7" s="11">
        <v>0</v>
      </c>
      <c r="E7" t="s">
        <v>25</v>
      </c>
      <c r="F7" t="s">
        <v>47</v>
      </c>
    </row>
    <row r="8">
      <c r="A8">
        <v>3</v>
      </c>
      <c r="B8" t="s">
        <v>62</v>
      </c>
      <c r="C8" t="s">
        <v>56</v>
      </c>
      <c r="D8" s="11">
        <v>0.008</v>
      </c>
      <c r="E8" t="s">
        <v>35</v>
      </c>
      <c r="F8" t="s">
        <v>34</v>
      </c>
    </row>
    <row r="9">
      <c r="A9">
        <v>3</v>
      </c>
      <c r="B9" t="s">
        <v>63</v>
      </c>
      <c r="C9" t="s">
        <v>56</v>
      </c>
      <c r="D9" s="11">
        <v>0.007</v>
      </c>
      <c r="E9" t="s">
        <v>25</v>
      </c>
      <c r="F9" t="s">
        <v>38</v>
      </c>
    </row>
    <row r="10">
      <c r="A10">
        <v>2</v>
      </c>
      <c r="B10" t="s">
        <v>64</v>
      </c>
      <c r="C10" t="s">
        <v>56</v>
      </c>
      <c r="D10" s="11">
        <v>0.02</v>
      </c>
      <c r="E10" t="s">
        <v>35</v>
      </c>
      <c r="F10" t="s">
        <v>34</v>
      </c>
    </row>
    <row r="11">
      <c r="A11">
        <v>2</v>
      </c>
      <c r="B11" t="s">
        <v>65</v>
      </c>
      <c r="C11" t="s">
        <v>56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66</v>
      </c>
      <c r="C12" t="s">
        <v>56</v>
      </c>
      <c r="D12" s="11">
        <v>0.01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/>
      <c r="F2" t="s">
        <v>75</v>
      </c>
    </row>
    <row r="3">
      <c r="A3" t="s">
        <v>2</v>
      </c>
      <c r="B3">
        <v>2</v>
      </c>
      <c r="C3" t="s">
        <v>76</v>
      </c>
      <c r="D3" t="s" s="13">
        <v>77</v>
      </c>
      <c r="E3" t="s" s="13">
        <v>78</v>
      </c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 t="s">
        <v>85</v>
      </c>
    </row>
    <row r="6">
      <c r="A6" t="s">
        <v>2</v>
      </c>
      <c r="B6">
        <v>5</v>
      </c>
      <c r="C6" t="s">
        <v>86</v>
      </c>
      <c r="D6" t="s" s="13">
        <v>87</v>
      </c>
      <c r="E6" t="s" s="13"/>
      <c r="F6" t="s">
        <v>88</v>
      </c>
    </row>
    <row r="7">
      <c r="A7" t="s">
        <v>2</v>
      </c>
      <c r="B7">
        <v>6</v>
      </c>
      <c r="C7" t="s">
        <v>89</v>
      </c>
      <c r="D7" t="s" s="13">
        <v>90</v>
      </c>
      <c r="E7" t="s" s="13">
        <v>91</v>
      </c>
      <c r="F7" t="s">
        <v>92</v>
      </c>
    </row>
    <row r="8">
      <c r="A8" t="s">
        <v>93</v>
      </c>
      <c r="B8">
        <v>1</v>
      </c>
      <c r="C8"/>
      <c r="D8" t="s" s="13">
        <v>94</v>
      </c>
      <c r="E8" t="s" s="13">
        <v>95</v>
      </c>
      <c r="F8" t="s">
        <v>96</v>
      </c>
    </row>
    <row r="9">
      <c r="A9" t="s">
        <v>93</v>
      </c>
      <c r="B9">
        <v>2</v>
      </c>
      <c r="C9" t="s">
        <v>76</v>
      </c>
      <c r="D9" t="s" s="13">
        <v>97</v>
      </c>
      <c r="E9" t="s" s="13"/>
      <c r="F9" t="s">
        <v>96</v>
      </c>
    </row>
    <row r="10">
      <c r="A10" t="s">
        <v>93</v>
      </c>
      <c r="B10">
        <v>3</v>
      </c>
      <c r="C10" t="s">
        <v>98</v>
      </c>
      <c r="D10" t="s" s="13">
        <v>99</v>
      </c>
      <c r="E10" t="s" s="13"/>
      <c r="F10"/>
    </row>
    <row r="11">
      <c r="A11" t="s">
        <v>93</v>
      </c>
      <c r="B11">
        <v>4</v>
      </c>
      <c r="C11"/>
      <c r="D11" t="s" s="13">
        <v>100</v>
      </c>
      <c r="E11" t="s" s="13">
        <v>101</v>
      </c>
      <c r="F11" t="s">
        <v>102</v>
      </c>
    </row>
    <row r="12">
      <c r="A12" t="s">
        <v>103</v>
      </c>
      <c r="B12">
        <v>1</v>
      </c>
      <c r="C12" t="s">
        <v>104</v>
      </c>
      <c r="D12" t="s" s="13">
        <v>105</v>
      </c>
      <c r="E12" t="s" s="13">
        <v>106</v>
      </c>
      <c r="F12" t="s">
        <v>96</v>
      </c>
    </row>
    <row r="13">
      <c r="A13" t="s">
        <v>103</v>
      </c>
      <c r="B13">
        <v>2</v>
      </c>
      <c r="C13" t="s">
        <v>76</v>
      </c>
      <c r="D13" t="s" s="13">
        <v>107</v>
      </c>
      <c r="E13" t="s" s="13"/>
      <c r="F13"/>
    </row>
    <row r="14">
      <c r="A14" t="s">
        <v>103</v>
      </c>
      <c r="B14">
        <v>3</v>
      </c>
      <c r="C14" t="s">
        <v>108</v>
      </c>
      <c r="D14" t="s" s="13">
        <v>109</v>
      </c>
      <c r="E14" t="s" s="13">
        <v>110</v>
      </c>
      <c r="F14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4">
        <f>"FER-BAGRUST · BOU.PAINS_CLASS · référence : "&amp;Besoins!B3&amp;" "&amp;Besoins!C3&amp;" · multiplicateur réglable sur la feuille ""Besoins"""</f>
        <v>FER-BAGRUST · BOU.PAINS_CLASS · référence : 0,95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113</v>
      </c>
      <c r="B4"/>
      <c r="C4"/>
      <c r="D4"/>
    </row>
    <row r="5">
      <c r="A5" t="s" s="16">
        <v>114</v>
      </c>
      <c r="B5" t="str" s="13">
        <f>"[FRASER] "&amp;Procedure!D2</f>
        <v>[FRASER] Fraser la farine T80 (500g) et l'eau (375g) 5 min, puis autolyser.</v>
      </c>
      <c r="C5"/>
      <c r="D5"/>
    </row>
    <row r="6">
      <c r="A6"/>
      <c r="B6" t="s">
        <v>115</v>
      </c>
      <c r="C6" s="11">
        <f>'Besoins'!$B$2*0.5</f>
        <v>0.5</v>
      </c>
      <c r="D6" t="s">
        <v>25</v>
      </c>
    </row>
    <row r="7">
      <c r="A7"/>
      <c r="B7" t="s">
        <v>116</v>
      </c>
      <c r="C7" s="11">
        <f>'Besoins'!$B$2*0.375</f>
        <v>0.375</v>
      </c>
      <c r="D7" t="s">
        <v>35</v>
      </c>
    </row>
    <row r="8">
      <c r="A8" t="s" s="16">
        <v>117</v>
      </c>
      <c r="B8" t="str" s="13">
        <f>"[INCORPORER] "&amp;Procedure!D3</f>
        <v>[INCORPORER] Ajouter le levain dur (75g) et le sel (10g), fraser 10 min lent + 2 min rapide.</v>
      </c>
      <c r="C8"/>
      <c r="D8"/>
    </row>
    <row r="9">
      <c r="A9"/>
      <c r="B9" t="s">
        <v>118</v>
      </c>
      <c r="C9" s="11">
        <f>'Besoins'!$B$2*0.075</f>
        <v>0.075</v>
      </c>
      <c r="D9" t="s">
        <v>25</v>
      </c>
    </row>
    <row r="10">
      <c r="A10"/>
      <c r="B10" t="str">
        <f>Besoins!B10</f>
        <v>Sel fin de cuisine</v>
      </c>
      <c r="C10" s="11">
        <f>Besoins!E10</f>
        <v>0.01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119</v>
      </c>
      <c r="B12" t="str" s="13">
        <f>"[POINTER] "&amp;Procedure!D4</f>
        <v>[POINTER] Pointer avec rabat après 1h, puis toute la nuit au réfrigérateur.</v>
      </c>
      <c r="C12"/>
      <c r="D12"/>
    </row>
    <row r="13">
      <c r="A13" t="s" s="16">
        <v>120</v>
      </c>
      <c r="B13" t="str" s="13">
        <f>"[DIVISER] "&amp;Procedure!D5</f>
        <v>[DIVISER] Diviser en 5 pâtons de 190g, bouler, détendre.</v>
      </c>
      <c r="C13"/>
      <c r="D13"/>
    </row>
    <row r="14">
      <c r="A14" t="s" s="16">
        <v>121</v>
      </c>
      <c r="B14" t="str" s="13">
        <f>"[FAÇONNER] "&amp;Procedure!D6</f>
        <v>[FAÇONNER] Façonner en baguette légèrement pointue, soudure vers le haut, apprêt.</v>
      </c>
      <c r="C14"/>
      <c r="D14"/>
    </row>
    <row r="15">
      <c r="A15" t="s" s="16">
        <v>122</v>
      </c>
      <c r="B15" t="str" s="13">
        <f>"[COUPER] "&amp;Procedure!D7</f>
        <v>[COUPER] Un coup de lame sur toute la longueur, enfourner avec buée.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5">
        <v>123</v>
      </c>
      <c r="B18"/>
      <c r="C18"/>
      <c r="D18"/>
    </row>
    <row r="19">
      <c r="A19" t="s" s="16">
        <v>114</v>
      </c>
      <c r="B19" t="str" s="13">
        <f>Procedure!D8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124</v>
      </c>
      <c r="C20" s="11">
        <f>'Besoins'!$B$2*0.015</f>
        <v>0.015</v>
      </c>
      <c r="D20" t="s">
        <v>25</v>
      </c>
    </row>
    <row r="21">
      <c r="A21"/>
      <c r="B21" t="s">
        <v>116</v>
      </c>
      <c r="C21" s="11">
        <f>'Besoins'!$B$2*0.02</f>
        <v>0.02</v>
      </c>
      <c r="D21" t="s">
        <v>35</v>
      </c>
    </row>
    <row r="22">
      <c r="A22"/>
      <c r="B22" t="str" s="17">
        <f>"ℹ "&amp;Procedure!E8</f>
        <v>ℹ</v>
      </c>
      <c r="C22"/>
      <c r="D22"/>
    </row>
    <row r="23">
      <c r="A23" t="s" s="16">
        <v>117</v>
      </c>
      <c r="B23" t="str" s="13">
        <f>"[INCORPORER] "&amp;Procedure!D9</f>
        <v>[INCORPORER] Incorporer la farine de meule T80 (160g), mélanger 5 min vitesse lente.</v>
      </c>
      <c r="C23"/>
      <c r="D23"/>
    </row>
    <row r="24">
      <c r="A24"/>
      <c r="B24" t="s">
        <v>115</v>
      </c>
      <c r="C24" s="11">
        <f>'Besoins'!$B$2*0.04</f>
        <v>0.04</v>
      </c>
      <c r="D24" t="s">
        <v>25</v>
      </c>
    </row>
    <row r="25">
      <c r="A25" t="s" s="16">
        <v>119</v>
      </c>
      <c r="B25" t="str" s="13">
        <f>"[DÉBARRASSER] "&amp;Procedure!D10</f>
        <v>[DÉBARRASSER] Débarrasser sur le plan de travail, pétrir en rabattant, façonner une boule lisse.</v>
      </c>
      <c r="C25"/>
      <c r="D25"/>
    </row>
    <row r="26">
      <c r="A26" t="s" s="16">
        <v>120</v>
      </c>
      <c r="B26" t="str" s="13">
        <f>Procedure!D11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"&amp;Procedure!E11</f>
        <v>ℹ</v>
      </c>
      <c r="C27"/>
      <c r="D27"/>
    </row>
    <row r="28">
      <c r="A28"/>
      <c r="B28"/>
      <c r="C28"/>
      <c r="D28"/>
    </row>
    <row r="29">
      <c r="A29" t="s" s="15">
        <v>125</v>
      </c>
      <c r="B29"/>
      <c r="C29"/>
      <c r="D29"/>
    </row>
    <row r="30">
      <c r="A30" t="s" s="16">
        <v>114</v>
      </c>
      <c r="B30" t="str" s="13">
        <f>"[VERSER] "&amp;Procedure!D12</f>
        <v>[VERSER] Dans un saladier, verser le miel (5g) et l'eau (100g) à 45°C, mélanger pour dissoudre.</v>
      </c>
      <c r="C30"/>
      <c r="D30"/>
    </row>
    <row r="31">
      <c r="A31"/>
      <c r="B31" t="str">
        <f>Besoins!B11</f>
        <v>Miel toutes fleurs vrac</v>
      </c>
      <c r="C31" s="11">
        <f>Besoins!E11</f>
        <v>0.000395</v>
      </c>
      <c r="D31" t="str">
        <f>Besoins!F11</f>
        <v>kg</v>
      </c>
    </row>
    <row r="32">
      <c r="A32"/>
      <c r="B32" t="s">
        <v>116</v>
      </c>
      <c r="C32" s="11">
        <f>'Besoins'!$B$2*0.0078947368</f>
        <v>0.007895</v>
      </c>
      <c r="D32" t="s">
        <v>35</v>
      </c>
    </row>
    <row r="33">
      <c r="A33"/>
      <c r="B33" t="str" s="17">
        <f>"ℹ "&amp;Procedure!E12</f>
        <v>ℹ</v>
      </c>
      <c r="C33"/>
      <c r="D33"/>
    </row>
    <row r="34">
      <c r="A34" t="s" s="16">
        <v>117</v>
      </c>
      <c r="B34" t="str" s="13">
        <f>"[INCORPORER] "&amp;Procedure!D13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0.006711</v>
      </c>
      <c r="D35" t="str">
        <f>Besoins!F8</f>
        <v>kg</v>
      </c>
    </row>
    <row r="36">
      <c r="A36" t="s" s="16">
        <v>119</v>
      </c>
      <c r="B36" t="str" s="13">
        <f>"[METTRE] "&amp;Procedure!D14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"&amp;Procedure!E14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5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2026-09-15T14:16:22Z</dcterms:created>
  <dc:title>Baguette rustique au levain T80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2026-09-15T14:16:22Z</dcterms:modified>
  <cp:revision>1</cp:revision>
</cp:coreProperties>
</file>