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<sst xmlns="http://schemas.openxmlformats.org/spreadsheetml/2006/main" count="135" uniqueCount="135">
  <si>
    <t>Fiche technique</t>
  </si>
  <si>
    <t>Nom</t>
  </si>
  <si>
    <t>Glace de Volaille</t>
  </si>
  <si>
    <t>Code</t>
  </si>
  <si>
    <t>GLACE-VOLAI</t>
  </si>
  <si>
    <t>Classe</t>
  </si>
  <si>
    <t>Glaces de viande (réductions extrêmes) (CUI.FONDS.GLACES)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</si>
  <si>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</si>
  <si>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</si>
  <si>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</si>
  <si>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</si>
  <si>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</si>
  <si>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</si>
  <si>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</si>
  <si>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</si>
  <si>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0,1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</si>
  <si>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</si>
  <si>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</si>
  <si>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</si>
  <si>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</si>
  <si>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</si>
  <si>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</si>
  <si>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</si>
  <si>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</si>
  <si>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</si>
  <si>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</si>
  <si>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</si>
  <si>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</si>
  <si>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</si>
  <si>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</si>
  <si>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</si>
  <si>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</si>
  <si>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</si>
  <si>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</si>
  <si>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</si>
  <si>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HER-LAURIER</t>
  </si>
  <si>
    <t>Laurier sauce feuilles</t>
  </si>
  <si>
    <t>Herbes aromatiques séchées</t>
  </si>
  <si>
    <t>kg</t>
  </si>
  <si>
    <t>HER-THYM</t>
  </si>
  <si>
    <t>Thym séché</t>
  </si>
  <si>
    <t>RNM17710123</t>
  </si>
  <si>
    <t>AIL frais France cat.I 60-80mm</t>
  </si>
  <si>
    <t>Légumes</t>
  </si>
  <si>
    <t>RNM0420123</t>
  </si>
  <si>
    <t>CAROTTE France extra colis 12kg</t>
  </si>
  <si>
    <t>RNM27820123</t>
  </si>
  <si>
    <t>OIGNON jaune France cat.I 60-80mm</t>
  </si>
  <si>
    <t>RNM6520160</t>
  </si>
  <si>
    <t>PERSIL simple France botte</t>
  </si>
  <si>
    <t>bte</t>
  </si>
  <si>
    <t>RNM9360123</t>
  </si>
  <si>
    <t>TOMATE ronde Maroc cat.I 67-82mm</t>
  </si>
  <si>
    <t>00002603</t>
  </si>
  <si>
    <t>Carcasses de volaille</t>
  </si>
  <si>
    <t>Volailles</t>
  </si>
  <si>
    <t>Total</t>
  </si>
  <si>
    <t>Niveau</t>
  </si>
  <si>
    <t>Composant</t>
  </si>
  <si>
    <t>Type</t>
  </si>
  <si>
    <t>Quantité (pour 0,1 lt)</t>
  </si>
  <si>
    <t>recette</t>
  </si>
  <si>
    <t>Glaces de viande (réductions extrêmes)</t>
  </si>
  <si>
    <t xml:space="preserve">    ↳ Fond Brun de Volaille (réduit)</t>
  </si>
  <si>
    <t>Fonds et bouillons de base</t>
  </si>
  <si>
    <t xml:space="preserve">        ↳ FOND BRUN DE VOLAILLE</t>
  </si>
  <si>
    <t xml:space="preserve">            ↳ Carcasses de volaille</t>
  </si>
  <si>
    <t>matiere</t>
  </si>
  <si>
    <t xml:space="preserve">            ↳ CAROTTE France extra colis 12kg</t>
  </si>
  <si>
    <t xml:space="preserve">            ↳ OIGNON jaune France cat.I 60-80mm</t>
  </si>
  <si>
    <t xml:space="preserve">            ↳ TOMATE ronde Maroc cat.I 67-82mm</t>
  </si>
  <si>
    <t xml:space="preserve">            ↳ AIL frais France cat.I 60-80mm</t>
  </si>
  <si>
    <t xml:space="preserve">            ↳ BOUQUET GARNI</t>
  </si>
  <si>
    <t>pc</t>
  </si>
  <si>
    <t>Préparations de base cuisine</t>
  </si>
  <si>
    <t xml:space="preserve">                ↳ PERSIL PLAT (KG)</t>
  </si>
  <si>
    <t>Conversions diverses</t>
  </si>
  <si>
    <t xml:space="preserve">                    ↳ PERSIL simple France botte</t>
  </si>
  <si>
    <t xml:space="preserve">                ↳ Thym séché</t>
  </si>
  <si>
    <t xml:space="preserve">                ↳ Laurier sauce feuilles</t>
  </si>
  <si>
    <t xml:space="preserve">            ↳ Eau (robinet - moy. France 2026)</t>
  </si>
  <si>
    <t>Recette</t>
  </si>
  <si>
    <t>#</t>
  </si>
  <si>
    <t>Verbe</t>
  </si>
  <si>
    <t>Étape</t>
  </si>
  <si>
    <t>Précision technique</t>
  </si>
  <si>
    <t>Durée</t>
  </si>
  <si>
    <t>RÉDUIRE</t>
  </si>
  <si>
    <t>Réduire le fond brun de volaille réduit à très faible ébullition, en écumant régulièrement, jusqu'à consistance nappante et fixe (test de la spatule).</t>
  </si>
  <si>
    <t>Fond Brun de Volaille (réduit)</t>
  </si>
  <si>
    <t>ÉCUMER</t>
  </si>
  <si>
    <t>Porter à ébullition, écumer soigneusement</t>
  </si>
  <si>
    <t>PASSER</t>
  </si>
  <si>
    <t>Passer le fond brun de volaille au chinois sans fouler</t>
  </si>
  <si>
    <t>REFROIDIR</t>
  </si>
  <si>
    <t>Refroidir rapidement le fond</t>
  </si>
  <si>
    <t>DÉGRAISSER</t>
  </si>
  <si>
    <t>Dégraisser et dépouiller aussi souvent que nécessaire</t>
  </si>
  <si>
    <t>MAINTENIR</t>
  </si>
  <si>
    <t>Maintenir à frémissement pendant 1h30 à 2h</t>
  </si>
  <si>
    <t>FOND BRUN DE VOLAILLE</t>
  </si>
  <si>
    <t>CONCASSER</t>
  </si>
  <si>
    <t>Mise en place du poste de travail — Réunir les denrées, le matériel de préparation et de cuisson. Contrôler la fraîcheur et la qualité des produits.</t>
  </si>
  <si>
    <t>Découper en morceaux réguliers — four à 220°C — coloration acajou sans brûler</t>
  </si>
  <si>
    <t>ÉPLUCHER</t>
  </si>
  <si>
    <t>Concasser les carcasses et les abattis de volaille.</t>
  </si>
  <si>
    <t>Carottes, oignons, tomates — taille régulière pour une cuisson homogène</t>
  </si>
  <si>
    <t>SUER</t>
  </si>
  <si>
    <t>Les colorer au four dans une plaque à rôtir aux dimensions appropriées, sans matière grasse.</t>
  </si>
  <si>
    <t>Faire suer sans coloration jusqu'à ce que la coloration des os est suffisante</t>
  </si>
  <si>
    <t>COLORER</t>
  </si>
  <si>
    <t>Laisser sur la garniture aromatique durant une dizaine de minutes</t>
  </si>
  <si>
    <t>DÉGLACER</t>
  </si>
  <si>
    <t>Déglacer la plaque à rôtir et ajouter le jus de fond ou de volaille</t>
  </si>
  <si>
    <t>MOUILLER</t>
  </si>
  <si>
    <t>Mouiller à hauteur — couvrir largement les os et la garniture</t>
  </si>
  <si>
    <t>Passer le fond brun de volaille sans le fouler, puis le refroidir rapidement et le réserver à couvert en enceinte réfrigérée à + 3 °C maximum.</t>
  </si>
  <si>
    <t>BOUQUET GARNI</t>
  </si>
  <si>
    <t>TRIER</t>
  </si>
  <si>
    <t>Mise en place — Peser et mesurer toutes les denrées, vérifier leur fraîcheur.</t>
  </si>
  <si>
    <t>FOURRER</t>
  </si>
  <si>
    <t>Fiche technique — Glace de Volaille</t>
  </si>
  <si>
    <t>Glace de Volaille  GLACE-VOLAI</t>
  </si>
  <si>
    <t>1.</t>
  </si>
  <si>
    <t>↳ Fond Brun de Volaille (réduit)  FOND-BVOL-RED</t>
  </si>
  <si>
    <t>2.</t>
  </si>
  <si>
    <t>3.</t>
  </si>
  <si>
    <t>4.</t>
  </si>
  <si>
    <t>5.</t>
  </si>
  <si>
    <t>↳ FOND BRUN DE VOLAILLE  GRO_CDR_B260</t>
  </si>
  <si>
    <t xml:space="preserve">    BOUQUET GARNI</t>
  </si>
  <si>
    <t>6.</t>
  </si>
  <si>
    <t>7.</t>
  </si>
  <si>
    <t>↳ BOUQUET GARNI  BPI-CUI-BGT-GRN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</si>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</sst>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2.68975</v>
      </c>
    </row>
    <row r="12">
      <c r="A12" t="s" s="3">
        <v>17</v>
      </c>
      <c r="B12" s="4">
        <v>26.8975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2.68975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0.1</v>
      </c>
      <c r="C3" t="s" s="10">
        <v>25</v>
      </c>
      <c r="D3"/>
      <c r="E3"/>
      <c r="F3"/>
    </row>
    <row r="4">
      <c r="A4" t="s">
        <v>26</v>
      </c>
      <c r="B4" s="11">
        <f>$B$2*B3</f>
        <v>0.1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25</v>
      </c>
      <c r="G7" s="4">
        <f>E7*0.0043</f>
        <v>0.00645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E8*9.8</f>
        <v>0.0098</v>
      </c>
    </row>
    <row r="9">
      <c r="A9" t="s">
        <v>39</v>
      </c>
      <c r="B9" t="s">
        <v>40</v>
      </c>
      <c r="C9" t="s">
        <v>37</v>
      </c>
      <c r="D9" s="9">
        <v>0.001</v>
      </c>
      <c r="E9" s="11">
        <f>D9*$B$2</f>
        <v>0.001</v>
      </c>
      <c r="F9" t="s">
        <v>38</v>
      </c>
      <c r="G9" s="4">
        <f>E9*8.5</f>
        <v>0.0085</v>
      </c>
    </row>
    <row r="10">
      <c r="A10" t="s">
        <v>41</v>
      </c>
      <c r="B10" t="s">
        <v>42</v>
      </c>
      <c r="C10" t="s">
        <v>43</v>
      </c>
      <c r="D10" s="9">
        <v>0.01</v>
      </c>
      <c r="E10" s="11">
        <f>D10*$B$2</f>
        <v>0.01</v>
      </c>
      <c r="F10" t="s">
        <v>38</v>
      </c>
      <c r="G10" s="4">
        <f>E10*6.5</f>
        <v>0.065</v>
      </c>
    </row>
    <row r="11">
      <c r="A11" t="s">
        <v>44</v>
      </c>
      <c r="B11" t="s">
        <v>45</v>
      </c>
      <c r="C11" t="s">
        <v>43</v>
      </c>
      <c r="D11" s="9">
        <v>0.1</v>
      </c>
      <c r="E11" s="11">
        <f>D11*$B$2</f>
        <v>0.1</v>
      </c>
      <c r="F11" t="s">
        <v>38</v>
      </c>
      <c r="G11" s="4">
        <f>E11*1.1</f>
        <v>0.11</v>
      </c>
    </row>
    <row r="12">
      <c r="A12" t="s">
        <v>46</v>
      </c>
      <c r="B12" t="s">
        <v>47</v>
      </c>
      <c r="C12" t="s">
        <v>43</v>
      </c>
      <c r="D12" s="9">
        <v>0.1</v>
      </c>
      <c r="E12" s="11">
        <f>D12*$B$2</f>
        <v>0.1</v>
      </c>
      <c r="F12" t="s">
        <v>38</v>
      </c>
      <c r="G12" s="4">
        <f>E12*0.4</f>
        <v>0.04</v>
      </c>
    </row>
    <row r="13">
      <c r="A13" t="s">
        <v>48</v>
      </c>
      <c r="B13" t="s">
        <v>49</v>
      </c>
      <c r="C13" t="s">
        <v>43</v>
      </c>
      <c r="D13" s="9">
        <v>0.2</v>
      </c>
      <c r="E13" s="11">
        <f>D13*$B$2</f>
        <v>0.2</v>
      </c>
      <c r="F13" t="s">
        <v>50</v>
      </c>
      <c r="G13" s="4">
        <f>E13*0.45</f>
        <v>0.09</v>
      </c>
    </row>
    <row r="14">
      <c r="A14" t="s">
        <v>51</v>
      </c>
      <c r="B14" t="s">
        <v>52</v>
      </c>
      <c r="C14" t="s">
        <v>43</v>
      </c>
      <c r="D14" s="9">
        <v>0.2</v>
      </c>
      <c r="E14" s="11">
        <f>D14*$B$2</f>
        <v>0.2</v>
      </c>
      <c r="F14" t="s">
        <v>38</v>
      </c>
      <c r="G14" s="4">
        <f>E14*2.8</f>
        <v>0.56</v>
      </c>
    </row>
    <row r="15">
      <c r="A15" t="s" s="12">
        <v>53</v>
      </c>
      <c r="B15" t="s">
        <v>54</v>
      </c>
      <c r="C15" t="s">
        <v>55</v>
      </c>
      <c r="D15" s="9">
        <v>1</v>
      </c>
      <c r="E15" s="11">
        <f>D15*$B$2</f>
        <v>1</v>
      </c>
      <c r="F15" t="s">
        <v>38</v>
      </c>
      <c r="G15" s="4">
        <f>E15*1.8</f>
        <v>1.8</v>
      </c>
    </row>
    <row r="16">
      <c r="A16"/>
      <c r="B16"/>
      <c r="C16"/>
      <c r="D16"/>
      <c r="E16"/>
      <c r="F16" t="s" s="3">
        <v>56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0.1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1</v>
      </c>
      <c r="E3" t="s">
        <v>25</v>
      </c>
      <c r="F3" t="s">
        <v>64</v>
      </c>
    </row>
    <row r="4">
      <c r="A4">
        <v>2</v>
      </c>
      <c r="B4" t="s">
        <v>65</v>
      </c>
      <c r="C4" t="s">
        <v>61</v>
      </c>
      <c r="D4" s="11">
        <v>1</v>
      </c>
      <c r="E4" t="s">
        <v>25</v>
      </c>
      <c r="F4" t="s">
        <v>64</v>
      </c>
    </row>
    <row r="5">
      <c r="A5">
        <v>3</v>
      </c>
      <c r="B5" t="s">
        <v>66</v>
      </c>
      <c r="C5" t="s">
        <v>67</v>
      </c>
      <c r="D5" s="11">
        <v>1</v>
      </c>
      <c r="E5" t="s">
        <v>38</v>
      </c>
      <c r="F5" t="s">
        <v>55</v>
      </c>
    </row>
    <row r="6">
      <c r="A6">
        <v>3</v>
      </c>
      <c r="B6" t="s">
        <v>68</v>
      </c>
      <c r="C6" t="s">
        <v>67</v>
      </c>
      <c r="D6" s="11">
        <v>0.1</v>
      </c>
      <c r="E6" t="s">
        <v>38</v>
      </c>
      <c r="F6" t="s">
        <v>43</v>
      </c>
    </row>
    <row r="7">
      <c r="A7">
        <v>3</v>
      </c>
      <c r="B7" t="s">
        <v>69</v>
      </c>
      <c r="C7" t="s">
        <v>67</v>
      </c>
      <c r="D7" s="11">
        <v>0.1</v>
      </c>
      <c r="E7" t="s">
        <v>38</v>
      </c>
      <c r="F7" t="s">
        <v>43</v>
      </c>
    </row>
    <row r="8">
      <c r="A8">
        <v>3</v>
      </c>
      <c r="B8" t="s">
        <v>70</v>
      </c>
      <c r="C8" t="s">
        <v>67</v>
      </c>
      <c r="D8" s="11">
        <v>0.2</v>
      </c>
      <c r="E8" t="s">
        <v>38</v>
      </c>
      <c r="F8" t="s">
        <v>43</v>
      </c>
    </row>
    <row r="9">
      <c r="A9">
        <v>3</v>
      </c>
      <c r="B9" t="s">
        <v>71</v>
      </c>
      <c r="C9" t="s">
        <v>67</v>
      </c>
      <c r="D9" s="11">
        <v>0.01</v>
      </c>
      <c r="E9" t="s">
        <v>38</v>
      </c>
      <c r="F9" t="s">
        <v>43</v>
      </c>
    </row>
    <row r="10">
      <c r="A10">
        <v>3</v>
      </c>
      <c r="B10" t="s">
        <v>72</v>
      </c>
      <c r="C10" t="s">
        <v>61</v>
      </c>
      <c r="D10" s="11">
        <v>1</v>
      </c>
      <c r="E10" t="s">
        <v>73</v>
      </c>
      <c r="F10" t="s">
        <v>74</v>
      </c>
    </row>
    <row r="11">
      <c r="A11">
        <v>4</v>
      </c>
      <c r="B11" t="s">
        <v>75</v>
      </c>
      <c r="C11" t="s">
        <v>61</v>
      </c>
      <c r="D11" s="11">
        <v>0.02</v>
      </c>
      <c r="E11" t="s">
        <v>38</v>
      </c>
      <c r="F11" t="s">
        <v>76</v>
      </c>
    </row>
    <row r="12">
      <c r="A12">
        <v>5</v>
      </c>
      <c r="B12" t="s">
        <v>77</v>
      </c>
      <c r="C12" t="s">
        <v>67</v>
      </c>
      <c r="D12" s="11">
        <v>0.2</v>
      </c>
      <c r="E12" t="s">
        <v>50</v>
      </c>
      <c r="F12" t="s">
        <v>43</v>
      </c>
    </row>
    <row r="13">
      <c r="A13">
        <v>4</v>
      </c>
      <c r="B13" t="s">
        <v>78</v>
      </c>
      <c r="C13" t="s">
        <v>67</v>
      </c>
      <c r="D13" s="11">
        <v>0.001</v>
      </c>
      <c r="E13" t="s">
        <v>38</v>
      </c>
      <c r="F13" t="s">
        <v>37</v>
      </c>
    </row>
    <row r="14">
      <c r="A14">
        <v>4</v>
      </c>
      <c r="B14" t="s">
        <v>79</v>
      </c>
      <c r="C14" t="s">
        <v>67</v>
      </c>
      <c r="D14" s="11">
        <v>0.001</v>
      </c>
      <c r="E14" t="s">
        <v>38</v>
      </c>
      <c r="F14" t="s">
        <v>37</v>
      </c>
    </row>
    <row r="15">
      <c r="A15">
        <v>3</v>
      </c>
      <c r="B15" t="s">
        <v>80</v>
      </c>
      <c r="C15" t="s">
        <v>67</v>
      </c>
      <c r="D15" s="11">
        <v>1.5</v>
      </c>
      <c r="E15" t="s">
        <v>25</v>
      </c>
      <c r="F1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/>
      <c r="F2"/>
    </row>
    <row r="3">
      <c r="A3" t="s">
        <v>89</v>
      </c>
      <c r="B3">
        <v>1</v>
      </c>
      <c r="C3" t="s">
        <v>90</v>
      </c>
      <c r="D3" t="s" s="14">
        <v>91</v>
      </c>
      <c r="E3" t="s" s="14"/>
      <c r="F3"/>
    </row>
    <row r="4">
      <c r="A4" t="s">
        <v>89</v>
      </c>
      <c r="B4">
        <v>2</v>
      </c>
      <c r="C4" t="s">
        <v>92</v>
      </c>
      <c r="D4" t="s" s="14">
        <v>93</v>
      </c>
      <c r="E4" t="s" s="14"/>
      <c r="F4"/>
    </row>
    <row r="5">
      <c r="A5" t="s">
        <v>89</v>
      </c>
      <c r="B5">
        <v>3</v>
      </c>
      <c r="C5" t="s">
        <v>94</v>
      </c>
      <c r="D5" t="s" s="14">
        <v>95</v>
      </c>
      <c r="E5" t="s" s="14"/>
      <c r="F5"/>
    </row>
    <row r="6">
      <c r="A6" t="s">
        <v>89</v>
      </c>
      <c r="B6">
        <v>4</v>
      </c>
      <c r="C6" t="s">
        <v>96</v>
      </c>
      <c r="D6" t="s" s="14">
        <v>97</v>
      </c>
      <c r="E6" t="s" s="14"/>
      <c r="F6"/>
    </row>
    <row r="7">
      <c r="A7" t="s">
        <v>89</v>
      </c>
      <c r="B7">
        <v>5</v>
      </c>
      <c r="C7" t="s">
        <v>98</v>
      </c>
      <c r="D7" t="s" s="14">
        <v>99</v>
      </c>
      <c r="E7" t="s" s="14"/>
      <c r="F7"/>
    </row>
    <row r="8">
      <c r="A8" t="s">
        <v>100</v>
      </c>
      <c r="B8">
        <v>1</v>
      </c>
      <c r="C8" t="s">
        <v>101</v>
      </c>
      <c r="D8" t="s" s="14">
        <v>102</v>
      </c>
      <c r="E8" t="s" s="14">
        <v>103</v>
      </c>
      <c r="F8"/>
    </row>
    <row r="9">
      <c r="A9" t="s">
        <v>100</v>
      </c>
      <c r="B9">
        <v>2</v>
      </c>
      <c r="C9" t="s">
        <v>104</v>
      </c>
      <c r="D9" t="s" s="14">
        <v>105</v>
      </c>
      <c r="E9" t="s" s="14">
        <v>106</v>
      </c>
      <c r="F9"/>
    </row>
    <row r="10">
      <c r="A10" t="s">
        <v>100</v>
      </c>
      <c r="B10">
        <v>3</v>
      </c>
      <c r="C10" t="s">
        <v>107</v>
      </c>
      <c r="D10" t="s" s="14">
        <v>108</v>
      </c>
      <c r="E10" t="s" s="14">
        <v>109</v>
      </c>
      <c r="F10"/>
    </row>
    <row r="11">
      <c r="A11" t="s">
        <v>100</v>
      </c>
      <c r="B11">
        <v>4</v>
      </c>
      <c r="C11" t="s">
        <v>110</v>
      </c>
      <c r="D11" t="inlineStr" s="14">
        <is>
          <t>Préparer la garniture aromatique — Éplucher, laver, tailler carottes et oignons en dés, concasser les tomates, confectionner le bouquet garni ; ajouter carottes et oignons lorsque la coloration est presque terminée et laisser suer une dizaine de minutes.</t>
        </is>
      </c>
      <c r="E11" t="s" s="14">
        <v>111</v>
      </c>
      <c r="F11"/>
    </row>
    <row r="12">
      <c r="A12" t="s">
        <v>100</v>
      </c>
      <c r="B12">
        <v>5</v>
      </c>
      <c r="C12" t="s">
        <v>112</v>
      </c>
      <c r="D12" t="inlineStr" s="14">
        <is>
          <t>Débarrasser os et garniture dans un rondeau haut ou une marmite ; dégraisser la plaque, la déglacer, verser le déglaçage sur les os ; mouiller à l'eau froide ou au fond de volaille.</t>
        </is>
      </c>
      <c r="E12" t="s" s="14">
        <v>113</v>
      </c>
      <c r="F12"/>
    </row>
    <row r="13">
      <c r="A13" t="s">
        <v>100</v>
      </c>
      <c r="B13">
        <v>6</v>
      </c>
      <c r="C13" t="s">
        <v>114</v>
      </c>
      <c r="D13" t="inlineStr" s="14">
        <is>
          <t>Cuire le fond 1 h 30 à 2 h — Porter à ébullition, dégraisser, écumer ; ajouter le reste de la garniture ; maintenir à très faible ébullition en dépouillant, dégraissant, écumant aussi souvent que nécessaire.</t>
        </is>
      </c>
      <c r="E13" t="s" s="14">
        <v>115</v>
      </c>
      <c r="F13"/>
    </row>
    <row r="14">
      <c r="A14" t="s">
        <v>100</v>
      </c>
      <c r="B14">
        <v>7</v>
      </c>
      <c r="C14"/>
      <c r="D14" t="s" s="14">
        <v>116</v>
      </c>
      <c r="E14" t="s" s="14"/>
      <c r="F14"/>
    </row>
    <row r="15">
      <c r="A15" t="s">
        <v>117</v>
      </c>
      <c r="B15">
        <v>1</v>
      </c>
      <c r="C15" t="s">
        <v>118</v>
      </c>
      <c r="D15" t="s" s="14">
        <v>119</v>
      </c>
      <c r="E15" t="s" s="14"/>
      <c r="F15"/>
    </row>
    <row r="16">
      <c r="A16" t="s">
        <v>117</v>
      </c>
      <c r="B16">
        <v>2</v>
      </c>
      <c r="C16" t="s">
        <v>118</v>
      </c>
      <c r="D16" t="inlineStr" s="14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16" t="s" s="14"/>
      <c r="F16"/>
    </row>
    <row r="17">
      <c r="A17" t="s">
        <v>117</v>
      </c>
      <c r="B17">
        <v>3</v>
      </c>
      <c r="C17" t="s">
        <v>120</v>
      </c>
      <c r="D17" t="inlineStr" s="14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17" t="s" s="14"/>
      <c r="F1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121</v>
      </c>
      <c r="B1"/>
      <c r="C1"/>
      <c r="D1"/>
    </row>
    <row r="2">
      <c r="A2" t="str" s="15">
        <f>"GLACE-VOLAI · CUI.FONDS.GLACES · référence : "&amp;Besoins!B3&amp;" "&amp;Besoins!C3&amp;" · multiplicateur réglable sur la feuille ""Besoins"""</f>
        <v>GLACE-VOLAI · CUI.FONDS.GLACES · référence : 0,1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122</v>
      </c>
      <c r="B4"/>
      <c r="C4"/>
      <c r="D4"/>
    </row>
    <row r="5">
      <c r="A5" t="s" s="17">
        <v>123</v>
      </c>
      <c r="B5" t="str" s="14">
        <f>"[RÉDUIRE] "&amp;Procedure!D2</f>
        <v>[RÉDUIRE] Réduire le fond brun de volaille réduit à très faible ébullition, en écumant régulièrement, jusqu'à consistance nappante et fixe (test de la spatule).</v>
      </c>
      <c r="C5"/>
      <c r="D5"/>
    </row>
    <row r="6">
      <c r="A6"/>
      <c r="B6"/>
      <c r="C6"/>
      <c r="D6"/>
    </row>
    <row r="7">
      <c r="A7" t="s" s="16">
        <v>124</v>
      </c>
      <c r="B7"/>
      <c r="C7"/>
      <c r="D7"/>
    </row>
    <row r="8">
      <c r="A8" t="s" s="17">
        <v>123</v>
      </c>
      <c r="B8" t="str" s="14">
        <f>"[ÉCUMER] "&amp;Procedure!D3</f>
        <v>[ÉCUMER] Porter à ébullition, écumer soigneusement</v>
      </c>
      <c r="C8"/>
      <c r="D8"/>
    </row>
    <row r="9">
      <c r="A9" t="s" s="17">
        <v>125</v>
      </c>
      <c r="B9" t="str" s="14">
        <f>"[PASSER] "&amp;Procedure!D4</f>
        <v>[PASSER] Passer le fond brun de volaille au chinois sans fouler</v>
      </c>
      <c r="C9"/>
      <c r="D9"/>
    </row>
    <row r="10">
      <c r="A10" t="s" s="17">
        <v>126</v>
      </c>
      <c r="B10" t="str" s="14">
        <f>"[REFROIDIR] "&amp;Procedure!D5</f>
        <v>[REFROIDIR] Refroidir rapidement le fond</v>
      </c>
      <c r="C10"/>
      <c r="D10"/>
    </row>
    <row r="11">
      <c r="A11" t="s" s="17">
        <v>127</v>
      </c>
      <c r="B11" t="str" s="14">
        <f>"[DÉGRAISSER] "&amp;Procedure!D6</f>
        <v>[DÉGRAISSER] Dégraisser et dépouiller aussi souvent que nécessaire</v>
      </c>
      <c r="C11"/>
      <c r="D11"/>
    </row>
    <row r="12">
      <c r="A12" t="s" s="17">
        <v>128</v>
      </c>
      <c r="B12" t="str" s="14">
        <f>"[MAINTENIR] "&amp;Procedure!D7</f>
        <v>[MAINTENIR] Maintenir à frémissement pendant 1h30 à 2h</v>
      </c>
      <c r="C12"/>
      <c r="D12"/>
    </row>
    <row r="13">
      <c r="A13"/>
      <c r="B13"/>
      <c r="C13"/>
      <c r="D13"/>
    </row>
    <row r="14">
      <c r="A14" t="s" s="16">
        <v>129</v>
      </c>
      <c r="B14"/>
      <c r="C14"/>
      <c r="D14"/>
    </row>
    <row r="15">
      <c r="A15" t="s" s="17">
        <v>123</v>
      </c>
      <c r="B15" t="str" s="14">
        <f>"[CONCASSER] "&amp;Procedure!D8</f>
        <v>[CONCASSER] Mise en place du poste de travail — Réunir les denrées, le matériel de préparation et de cuisson. Contrôler la fraîcheur et la qualité des produits.</v>
      </c>
      <c r="C15"/>
      <c r="D15"/>
    </row>
    <row r="16">
      <c r="A16"/>
      <c r="B16" t="str" s="18">
        <f>"ℹ "&amp;Procedure!E8</f>
        <v>ℹ</v>
      </c>
      <c r="C16"/>
      <c r="D16"/>
    </row>
    <row r="17">
      <c r="A17" t="s" s="17">
        <v>125</v>
      </c>
      <c r="B17" t="str" s="14">
        <f>"[ÉPLUCHER] "&amp;Procedure!D9</f>
        <v>[ÉPLUCHER] Concasser les carcasses et les abattis de volaille.</v>
      </c>
      <c r="C17"/>
      <c r="D17"/>
    </row>
    <row r="18">
      <c r="A18"/>
      <c r="B18" t="str">
        <f>Besoins!B15</f>
        <v>Carcasses de volaille</v>
      </c>
      <c r="C18" s="11">
        <f>Besoins!E15</f>
        <v>1</v>
      </c>
      <c r="D18" t="str">
        <f>Besoins!F15</f>
        <v>kg</v>
      </c>
    </row>
    <row r="19">
      <c r="A19"/>
      <c r="B19" t="str" s="18">
        <f>"ℹ "&amp;Procedure!E9</f>
        <v>ℹ</v>
      </c>
      <c r="C19"/>
      <c r="D19"/>
    </row>
    <row r="20">
      <c r="A20" t="s" s="17">
        <v>126</v>
      </c>
      <c r="B20" t="str" s="14">
        <f>"[SUER] "&amp;Procedure!D10</f>
        <v>[SUER] Les colorer au four dans une plaque à rôtir aux dimensions appropriées, sans matière grasse.</v>
      </c>
      <c r="C20"/>
      <c r="D20"/>
    </row>
    <row r="21">
      <c r="A21"/>
      <c r="B21" t="str" s="18">
        <f>"ℹ "&amp;Procedure!E10</f>
        <v>ℹ</v>
      </c>
      <c r="C21"/>
      <c r="D21"/>
    </row>
    <row r="22">
      <c r="A22" t="s" s="17">
        <v>127</v>
      </c>
      <c r="B22" t="str" s="14">
        <f>"[COLORER] "&amp;Procedure!D11</f>
        <v>[COLORER] Préparer la garniture aromatique — Éplucher, laver, tailler carottes et oignons en dés, concasser les tomates, confectionner le bouquet garni ; ajouter carottes et oignons lorsque la coloration est presque terminée et laisser suer une dizaine de minutes.</v>
      </c>
      <c r="C22"/>
      <c r="D22"/>
    </row>
    <row r="23">
      <c r="A23"/>
      <c r="B23" t="str">
        <f>Besoins!B11</f>
        <v>CAROTTE France extra colis 12kg</v>
      </c>
      <c r="C23" s="11">
        <f>Besoins!E11</f>
        <v>0.1</v>
      </c>
      <c r="D23" t="str">
        <f>Besoins!F11</f>
        <v>kg</v>
      </c>
    </row>
    <row r="24">
      <c r="A24"/>
      <c r="B24" t="str">
        <f>Besoins!B12</f>
        <v>OIGNON jaune France cat.I 60-80mm</v>
      </c>
      <c r="C24" s="11">
        <f>Besoins!E12</f>
        <v>0.1</v>
      </c>
      <c r="D24" t="str">
        <f>Besoins!F12</f>
        <v>kg</v>
      </c>
    </row>
    <row r="25">
      <c r="A25"/>
      <c r="B25" t="str">
        <f>Besoins!B14</f>
        <v>TOMATE ronde Maroc cat.I 67-82mm</v>
      </c>
      <c r="C25" s="11">
        <f>Besoins!E14</f>
        <v>0.2</v>
      </c>
      <c r="D25" t="str">
        <f>Besoins!F14</f>
        <v>kg</v>
      </c>
    </row>
    <row r="26">
      <c r="A26"/>
      <c r="B26" t="str">
        <f>Besoins!B10</f>
        <v>AIL frais France cat.I 60-80mm</v>
      </c>
      <c r="C26" s="11">
        <f>Besoins!E10</f>
        <v>0.01</v>
      </c>
      <c r="D26" t="str">
        <f>Besoins!F10</f>
        <v>kg</v>
      </c>
    </row>
    <row r="27">
      <c r="A27"/>
      <c r="B27" t="s">
        <v>130</v>
      </c>
      <c r="C27" s="11">
        <f>'Besoins'!$B$2*1</f>
        <v>1</v>
      </c>
      <c r="D27" t="s">
        <v>73</v>
      </c>
    </row>
    <row r="28">
      <c r="A28"/>
      <c r="B28" t="str" s="18">
        <f>"ℹ "&amp;Procedure!E11</f>
        <v>ℹ</v>
      </c>
      <c r="C28"/>
      <c r="D28"/>
    </row>
    <row r="29">
      <c r="A29" t="s" s="17">
        <v>128</v>
      </c>
      <c r="B29" t="str" s="14">
        <f>"[DÉGLACER] "&amp;Procedure!D12</f>
        <v>[DÉGLACER] Débarrasser os et garniture dans un rondeau haut ou une marmite ; dégraisser la plaque, la déglacer, verser le déglaçage sur les os ; mouiller à l'eau froide ou au fond de volaille.</v>
      </c>
      <c r="C29"/>
      <c r="D29"/>
    </row>
    <row r="30">
      <c r="A30"/>
      <c r="B30" t="str">
        <f>Besoins!B7</f>
        <v>Eau (robinet - moy. France 2026)</v>
      </c>
      <c r="C30" s="11">
        <f>Besoins!E7</f>
        <v>1.5</v>
      </c>
      <c r="D30" t="str">
        <f>Besoins!F7</f>
        <v>lt</v>
      </c>
    </row>
    <row r="31">
      <c r="A31"/>
      <c r="B31" t="str" s="18">
        <f>"ℹ "&amp;Procedure!E12</f>
        <v>ℹ</v>
      </c>
      <c r="C31"/>
      <c r="D31"/>
    </row>
    <row r="32">
      <c r="A32" t="s" s="17">
        <v>131</v>
      </c>
      <c r="B32" t="str" s="14">
        <f>"[MOUILLER] "&amp;Procedure!D13</f>
        <v>[MOUILLER] Cuire le fond 1 h 30 à 2 h — Porter à ébullition, dégraisser, écumer ; ajouter le reste de la garniture ; maintenir à très faible ébullition en dépouillant, dégraissant, écumant aussi souvent que nécessaire.</v>
      </c>
      <c r="C32"/>
      <c r="D32"/>
    </row>
    <row r="33">
      <c r="A33"/>
      <c r="B33" t="str" s="18">
        <f>"ℹ "&amp;Procedure!E13</f>
        <v>ℹ</v>
      </c>
      <c r="C33"/>
      <c r="D33"/>
    </row>
    <row r="34">
      <c r="A34" t="s" s="17">
        <v>132</v>
      </c>
      <c r="B34" t="str" s="14">
        <f>Procedure!D14</f>
        <v>Passer le fond brun de volaille sans le fouler, puis le refroidir rapidement et le réserver à couvert en enceinte réfrigérée à + 3 °C maximum.</v>
      </c>
      <c r="C34"/>
      <c r="D34"/>
    </row>
    <row r="35">
      <c r="A35"/>
      <c r="B35"/>
      <c r="C35"/>
      <c r="D35"/>
    </row>
    <row r="36">
      <c r="A36" t="s" s="16">
        <v>133</v>
      </c>
      <c r="B36"/>
      <c r="C36"/>
      <c r="D36"/>
    </row>
    <row r="37">
      <c r="A37" t="s" s="17">
        <v>123</v>
      </c>
      <c r="B37" t="str" s="14">
        <f>"[TRIER] "&amp;Procedure!D15</f>
        <v>[TRIER] Mise en place — Peser et mesurer toutes les denrées, vérifier leur fraîcheur.</v>
      </c>
      <c r="C37"/>
      <c r="D37"/>
    </row>
    <row r="38">
      <c r="A38" t="s" s="17">
        <v>125</v>
      </c>
      <c r="B38" t="str" s="14">
        <f>"[TRIER] "&amp;Procedure!D16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38"/>
      <c r="D38"/>
    </row>
    <row r="39">
      <c r="A39" t="s" s="17">
        <v>126</v>
      </c>
      <c r="B39" t="str" s="14">
        <f>"[FOURRER] "&amp;Procedure!D17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39"/>
      <c r="D39"/>
    </row>
    <row r="40">
      <c r="A40"/>
      <c r="B40" t="s">
        <v>134</v>
      </c>
      <c r="C40" s="11">
        <f>'Besoins'!$B$2*0.02</f>
        <v>0.02</v>
      </c>
      <c r="D40" t="s">
        <v>38</v>
      </c>
    </row>
    <row r="41">
      <c r="A41"/>
      <c r="B41" t="str">
        <f>Besoins!B9</f>
        <v>Thym séché</v>
      </c>
      <c r="C41" s="11">
        <f>Besoins!E9</f>
        <v>0.001</v>
      </c>
      <c r="D41" t="str">
        <f>Besoins!F9</f>
        <v>kg</v>
      </c>
    </row>
    <row r="42">
      <c r="A42"/>
      <c r="B42" t="str">
        <f>Besoins!B8</f>
        <v>Laurier sauce feuilles</v>
      </c>
      <c r="C42" s="11">
        <f>Besoins!E8</f>
        <v>0.001</v>
      </c>
      <c r="D42" t="str">
        <f>Besoins!F8</f>
        <v>kg</v>
      </c>
    </row>
    <row r="43">
      <c r="A43"/>
      <c r="B43"/>
      <c r="C43"/>
      <c r="D43"/>
    </row>
    <row r="44">
      <c r="A44" t="s" s="19">
        <v>22</v>
      </c>
      <c r="B44"/>
      <c r="C44"/>
      <c r="D44"/>
    </row>
  </sheetData>
  <sheetProtection sheet="1" formatRows="0" formatColumns="0"/>
  <mergeCells count="29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  <mergeCell ref="B15:D15"/>
    <mergeCell ref="B16:D16"/>
    <mergeCell ref="B17:D17"/>
    <mergeCell ref="B19:D19"/>
    <mergeCell ref="B20:D20"/>
    <mergeCell ref="B21:D21"/>
    <mergeCell ref="B22:D22"/>
    <mergeCell ref="B28:D28"/>
    <mergeCell ref="B29:D29"/>
    <mergeCell ref="B31:D31"/>
    <mergeCell ref="B32:D32"/>
    <mergeCell ref="B33:D33"/>
    <mergeCell ref="B34:D34"/>
    <mergeCell ref="A36:D36"/>
    <mergeCell ref="B37:D37"/>
    <mergeCell ref="B38:D38"/>
    <mergeCell ref="B39:D39"/>
    <mergeCell ref="A44:D4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2026-10-30T14:38:38Z</dcterms:created>
  <dc:title>Glace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2026-10-30T14:38:38Z</dcterms:modified>
  <cp:revision>1</cp:revision>
</cp:coreProperties>
</file>