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<sst xmlns="http://schemas.openxmlformats.org/spreadsheetml/2006/main" count="142" uniqueCount="142">
  <si>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</si>
  <si>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</si>
  <si>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BEURRES COMPOSÉS</t>
  </si>
  <si>
    <t>Code</t>
  </si>
  <si>
    <t>GRO_CDC_208</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</si>
  <si>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</si>
  <si>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</si>
  <si>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</si>
  <si>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</si>
  <si>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</si>
  <si>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</si>
  <si>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</si>
  <si>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</si>
  <si>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</si>
  <si>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</si>
  <si>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</si>
  <si>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</si>
  <si>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</si>
  <si>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</si>
  <si>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</si>
  <si>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</si>
  <si>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</si>
  <si>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</si>
  <si>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</si>
  <si>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</si>
  <si>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</si>
  <si>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</si>
  <si>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</si>
  <si>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</si>
  <si>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</si>
  <si>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</si>
  <si>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</si>
  <si>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</si>
  <si>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</si>
  <si>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</si>
  <si>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00000054</t>
  </si>
  <si>
    <t>CITRON PULCO (JUS)</t>
  </si>
  <si>
    <t>FRUIT FRAIS</t>
  </si>
  <si>
    <t>lt</t>
  </si>
  <si>
    <t>VIN-ROUGE-CUI</t>
  </si>
  <si>
    <t>Vin rouge de cuisson (table)</t>
  </si>
  <si>
    <t>Vins et bières de cuisson</t>
  </si>
  <si>
    <t>EPI-POIVRE-NOIR</t>
  </si>
  <si>
    <t>Poivre noir moulu</t>
  </si>
  <si>
    <t>Épices en poudre et graines</t>
  </si>
  <si>
    <t>MEL-CURRY</t>
  </si>
  <si>
    <t>Curry en poudre</t>
  </si>
  <si>
    <t>Mélanges et épices composées</t>
  </si>
  <si>
    <t>GLACE-VIANDE</t>
  </si>
  <si>
    <t>Glace de viande</t>
  </si>
  <si>
    <t>Fonds concentrés et extraits</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</si>
  <si>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</si>
  <si>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</si>
  <si>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</si>
  <si>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</si>
  <si>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</si>
  <si>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</si>
  <si>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</si>
  <si>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</si>
  <si>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</si>
  <si>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</si>
  <si>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</si>
  <si>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</si>
  <si>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</si>
  <si>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</si>
  <si>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</si>
  <si>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</si>
  <si>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</si>
  <si>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</si>
  <si>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</si>
  <si>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</si>
  <si>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</si>
  <si>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</si>
  <si>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</si>
  <si>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</si>
  <si>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</si>
  <si>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</si>
  <si>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</si>
  <si>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</si>
  <si>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</si>
  <si>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MAÎTRE D'HÔTEL</t>
  </si>
  <si>
    <t xml:space="preserve">        ↳ Beurre doux 82% MG plaquette</t>
  </si>
  <si>
    <t>matiere</t>
  </si>
  <si>
    <t xml:space="preserve">        ↳ Persil haché IQF</t>
  </si>
  <si>
    <t xml:space="preserve">        ↳ Sel fin de cuisine</t>
  </si>
  <si>
    <t xml:space="preserve">        ↳ Poivre noir moulu</t>
  </si>
  <si>
    <t xml:space="preserve">        ↳ CITRON PULCO (JUS)</t>
  </si>
  <si>
    <t xml:space="preserve">    ↳ BEURRE MARCHAND DE VIN</t>
  </si>
  <si>
    <t xml:space="preserve">        ↳ Vin rouge de cuisson (table)</t>
  </si>
  <si>
    <t xml:space="preserve">        ↳ Échalotes émincées 4G</t>
  </si>
  <si>
    <t xml:space="preserve">    ↳ BEURRE COLBERT</t>
  </si>
  <si>
    <t xml:space="preserve">        ↳ ESTRAGON France botte</t>
  </si>
  <si>
    <t xml:space="preserve">        ↳ Glace de viande</t>
  </si>
  <si>
    <t xml:space="preserve">    ↳ BEURRE AU CURRY</t>
  </si>
  <si>
    <t xml:space="preserve">        ↳ Curry en poudre</t>
  </si>
  <si>
    <t xml:space="preserve">        ↳ GINGEMBRE EN POUDRE</t>
  </si>
  <si>
    <t xml:space="preserve">    ↳ BEURRE VERT</t>
  </si>
  <si>
    <t xml:space="preserve">        ↳ CIBOULETTE France botte</t>
  </si>
  <si>
    <t xml:space="preserve">        ↳ CERFEUIL France botte</t>
  </si>
  <si>
    <t xml:space="preserve">        ↳ citronnelle</t>
  </si>
  <si>
    <t>Recette</t>
  </si>
  <si>
    <t>#</t>
  </si>
  <si>
    <t>Verbe</t>
  </si>
  <si>
    <t>Étape</t>
  </si>
  <si>
    <t>Précision technique</t>
  </si>
  <si>
    <t>Durée</t>
  </si>
  <si>
    <t>METTRE EN PLACE</t>
  </si>
  <si>
    <t>LAVER</t>
  </si>
  <si>
    <t>CONFECTIONNER</t>
  </si>
  <si>
    <t>COUCHER</t>
  </si>
  <si>
    <t>SERVIR</t>
  </si>
  <si>
    <t>Servir le beurre composé - Au moment du service,accompagner le plat d’une rosace de beurre.</t>
  </si>
  <si>
    <t>BEURRER</t>
  </si>
  <si>
    <t>BEURRE MAÎTRE D'HÔTEL</t>
  </si>
  <si>
    <t>BEURRE MARCHAND DE VIN</t>
  </si>
  <si>
    <t>Seul beurre composé qui ne part pas du beurre en pommade travaillé directement au fouet — la réduction de vin est incorporée froide</t>
  </si>
  <si>
    <t>BEURRE COLBERT</t>
  </si>
  <si>
    <t>Concentré de viande substitué par Glace de viande — voir note en tête de migration 241 et table astuce_chef (migration 242)</t>
  </si>
  <si>
    <t>BEURRE AU CURRY</t>
  </si>
  <si>
    <t>BEURRE VERT</t>
  </si>
  <si>
    <t>Blanchiment préalable des échalotes, particularité de ce beurre par rapport aux autres</t>
  </si>
  <si>
    <t>Fiche technique — BEURRES COMPOSÉS</t>
  </si>
  <si>
    <t>BEURRES COMPOSÉS  GRO_CDC_208</t>
  </si>
  <si>
    <t>1.</t>
  </si>
  <si>
    <t>2.</t>
  </si>
  <si>
    <t>3.</t>
  </si>
  <si>
    <t>4.</t>
  </si>
  <si>
    <t>5.</t>
  </si>
  <si>
    <t>6.</t>
  </si>
  <si>
    <t>7.</t>
  </si>
  <si>
    <t>↳ BEURRE MAÎTRE D'HÔTEL  GRO_CDC_208A</t>
  </si>
  <si>
    <t xml:space="preserve">    Beurre doux 82% MG plaquette</t>
  </si>
  <si>
    <t xml:space="preserve">    Persil haché IQF</t>
  </si>
  <si>
    <t xml:space="preserve">    Sel fin de cuisine</t>
  </si>
  <si>
    <t xml:space="preserve">    Poivre noir moulu</t>
  </si>
  <si>
    <t xml:space="preserve">    CITRON PULCO (JUS)</t>
  </si>
  <si>
    <t>↳ BEURRE MARCHAND DE VIN  GRO_CDC_208B</t>
  </si>
  <si>
    <t xml:space="preserve">    Échalotes émincées 4G</t>
  </si>
  <si>
    <t>↳ BEURRE COLBERT  GRO_CDC_208C</t>
  </si>
  <si>
    <t xml:space="preserve">    ESTRAGON France botte</t>
  </si>
  <si>
    <t>↳ BEURRE AU CURRY  GRO_CDC_208D</t>
  </si>
  <si>
    <t>↳ BEURRE VERT  GRO_CDC_208E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</si>
</sst>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1.7300346071429</v>
      </c>
    </row>
    <row r="12">
      <c r="A12" t="s" s="3">
        <v>16</v>
      </c>
      <c r="B12" s="4">
        <v>0.017300346071429</v>
      </c>
    </row>
    <row r="13">
      <c r="A13"/>
      <c r="B13"/>
    </row>
    <row r="14">
      <c r="A14" t="s" s="5">
        <v>17</v>
      </c>
      <c r="B14" t="s" s="5">
        <v>14</v>
      </c>
    </row>
    <row r="15">
      <c r="A15" t="s" s="5">
        <v>18</v>
      </c>
      <c r="B15" s="6">
        <v>1.7300346071429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0.00006</v>
      </c>
      <c r="E7" s="11">
        <f>D7*$B$2</f>
        <v>0.00006</v>
      </c>
      <c r="F7" t="s">
        <v>34</v>
      </c>
      <c r="G7" s="4">
        <f>E7*30.9875</f>
        <v>0.001859</v>
      </c>
    </row>
    <row r="8">
      <c r="A8" t="s" s="12">
        <v>35</v>
      </c>
      <c r="B8" t="s">
        <v>36</v>
      </c>
      <c r="C8" t="s">
        <v>37</v>
      </c>
      <c r="D8" s="9">
        <v>0.0025</v>
      </c>
      <c r="E8" s="11">
        <f>D8*$B$2</f>
        <v>0.0025</v>
      </c>
      <c r="F8" t="s">
        <v>38</v>
      </c>
      <c r="G8" s="4">
        <f>E8*3.6741428571</f>
        <v>0.009185</v>
      </c>
    </row>
    <row r="9">
      <c r="A9" t="s">
        <v>39</v>
      </c>
      <c r="B9" t="s">
        <v>40</v>
      </c>
      <c r="C9" t="s">
        <v>41</v>
      </c>
      <c r="D9" s="9">
        <v>0.05</v>
      </c>
      <c r="E9" s="11">
        <f>D9*$B$2</f>
        <v>0.05</v>
      </c>
      <c r="F9" t="s">
        <v>38</v>
      </c>
      <c r="G9" s="4">
        <f>E9*2.6</f>
        <v>0.13</v>
      </c>
    </row>
    <row r="10">
      <c r="A10" t="s">
        <v>42</v>
      </c>
      <c r="B10" t="s">
        <v>43</v>
      </c>
      <c r="C10" t="s">
        <v>44</v>
      </c>
      <c r="D10" s="9">
        <v>0.0004</v>
      </c>
      <c r="E10" s="11">
        <f>D10*$B$2</f>
        <v>0.0004</v>
      </c>
      <c r="F10" t="s">
        <v>34</v>
      </c>
      <c r="G10" s="4">
        <f>E10*12.5</f>
        <v>0.005</v>
      </c>
    </row>
    <row r="11">
      <c r="A11" t="s">
        <v>45</v>
      </c>
      <c r="B11" t="s">
        <v>46</v>
      </c>
      <c r="C11" t="s">
        <v>47</v>
      </c>
      <c r="D11" s="9">
        <v>0.0003</v>
      </c>
      <c r="E11" s="11">
        <f>D11*$B$2</f>
        <v>0.0003</v>
      </c>
      <c r="F11" t="s">
        <v>34</v>
      </c>
      <c r="G11" s="4">
        <f>E11*10.2</f>
        <v>0.00306</v>
      </c>
    </row>
    <row r="12">
      <c r="A12" t="s">
        <v>48</v>
      </c>
      <c r="B12" t="s">
        <v>49</v>
      </c>
      <c r="C12" t="s">
        <v>50</v>
      </c>
      <c r="D12" s="9">
        <v>0.00075</v>
      </c>
      <c r="E12" s="11">
        <f>D12*$B$2</f>
        <v>0.00075</v>
      </c>
      <c r="F12" t="s">
        <v>34</v>
      </c>
      <c r="G12" s="4">
        <f>E12*55</f>
        <v>0.04125</v>
      </c>
    </row>
    <row r="13">
      <c r="A13" t="s">
        <v>51</v>
      </c>
      <c r="B13" t="s">
        <v>52</v>
      </c>
      <c r="C13" t="s">
        <v>53</v>
      </c>
      <c r="D13" s="9">
        <v>0.125</v>
      </c>
      <c r="E13" s="11">
        <f>D13*$B$2</f>
        <v>0.125</v>
      </c>
      <c r="F13" t="s">
        <v>34</v>
      </c>
      <c r="G13" s="4">
        <f>E13*5.2</f>
        <v>0.65</v>
      </c>
    </row>
    <row r="14">
      <c r="A14" t="s">
        <v>54</v>
      </c>
      <c r="B14" t="s">
        <v>55</v>
      </c>
      <c r="C14" t="s">
        <v>56</v>
      </c>
      <c r="D14" s="9">
        <v>0.03334</v>
      </c>
      <c r="E14" s="11">
        <f>D14*$B$2</f>
        <v>0.03334</v>
      </c>
      <c r="F14" t="s">
        <v>57</v>
      </c>
      <c r="G14" s="4">
        <f>E14*6</f>
        <v>0.20004</v>
      </c>
    </row>
    <row r="15">
      <c r="A15" t="s">
        <v>58</v>
      </c>
      <c r="B15" t="s">
        <v>59</v>
      </c>
      <c r="C15" t="s">
        <v>56</v>
      </c>
      <c r="D15" s="9">
        <v>0.03334</v>
      </c>
      <c r="E15" s="11">
        <f>D15*$B$2</f>
        <v>0.03334</v>
      </c>
      <c r="F15" t="s">
        <v>57</v>
      </c>
      <c r="G15" s="4">
        <f>E15*4.5</f>
        <v>0.15003</v>
      </c>
    </row>
    <row r="16">
      <c r="A16" t="s" s="12">
        <v>60</v>
      </c>
      <c r="B16" t="s">
        <v>61</v>
      </c>
      <c r="C16" t="s">
        <v>56</v>
      </c>
      <c r="D16" s="9">
        <v>0.0005</v>
      </c>
      <c r="E16" s="11">
        <f>D16*$B$2</f>
        <v>0.0005</v>
      </c>
      <c r="F16" t="s">
        <v>24</v>
      </c>
      <c r="G16" s="4">
        <f>E16*0</f>
        <v>0</v>
      </c>
    </row>
    <row r="17">
      <c r="A17" t="s">
        <v>62</v>
      </c>
      <c r="B17" t="s">
        <v>63</v>
      </c>
      <c r="C17" t="s">
        <v>56</v>
      </c>
      <c r="D17" s="9">
        <v>0.06668</v>
      </c>
      <c r="E17" s="11">
        <f>D17*$B$2</f>
        <v>0.06668</v>
      </c>
      <c r="F17" t="s">
        <v>57</v>
      </c>
      <c r="G17" s="4">
        <f>E17*6</f>
        <v>0.40008</v>
      </c>
    </row>
    <row r="18">
      <c r="A18" t="s">
        <v>64</v>
      </c>
      <c r="B18" t="s">
        <v>65</v>
      </c>
      <c r="C18" t="s">
        <v>66</v>
      </c>
      <c r="D18" s="9">
        <v>0.009</v>
      </c>
      <c r="E18" s="11">
        <f>D18*$B$2</f>
        <v>0.009</v>
      </c>
      <c r="F18" t="s">
        <v>34</v>
      </c>
      <c r="G18" s="4">
        <f>E18*8.34</f>
        <v>0.07506</v>
      </c>
    </row>
    <row r="19">
      <c r="A19" t="s">
        <v>67</v>
      </c>
      <c r="B19" t="s">
        <v>68</v>
      </c>
      <c r="C19" t="s">
        <v>69</v>
      </c>
      <c r="D19" s="9">
        <v>0.0024</v>
      </c>
      <c r="E19" s="11">
        <f>D19*$B$2</f>
        <v>0.0024</v>
      </c>
      <c r="F19" t="s">
        <v>34</v>
      </c>
      <c r="G19" s="4">
        <f>E19*0.35</f>
        <v>0.00084</v>
      </c>
    </row>
    <row r="20">
      <c r="A20" t="s">
        <v>70</v>
      </c>
      <c r="B20" t="s">
        <v>71</v>
      </c>
      <c r="C20" t="s">
        <v>72</v>
      </c>
      <c r="D20" s="9">
        <v>0.009</v>
      </c>
      <c r="E20" s="11">
        <f>D20*$B$2</f>
        <v>0.009</v>
      </c>
      <c r="F20" t="s">
        <v>34</v>
      </c>
      <c r="G20" s="4">
        <f>E20*7.07</f>
        <v>0.06363</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v>
      </c>
      <c r="E3" t="s">
        <v>24</v>
      </c>
      <c r="F3" t="s">
        <v>79</v>
      </c>
    </row>
    <row r="4">
      <c r="A4">
        <v>2</v>
      </c>
      <c r="B4" t="s">
        <v>81</v>
      </c>
      <c r="C4" t="s">
        <v>82</v>
      </c>
      <c r="D4" s="11">
        <v>0.025</v>
      </c>
      <c r="E4" t="s">
        <v>34</v>
      </c>
      <c r="F4" t="s">
        <v>53</v>
      </c>
    </row>
    <row r="5">
      <c r="A5">
        <v>2</v>
      </c>
      <c r="B5" t="s">
        <v>83</v>
      </c>
      <c r="C5" t="s">
        <v>82</v>
      </c>
      <c r="D5" s="11">
        <v>0.003</v>
      </c>
      <c r="E5" t="s">
        <v>34</v>
      </c>
      <c r="F5" t="s">
        <v>72</v>
      </c>
    </row>
    <row r="6">
      <c r="A6">
        <v>2</v>
      </c>
      <c r="B6" t="s">
        <v>84</v>
      </c>
      <c r="C6" t="s">
        <v>82</v>
      </c>
      <c r="D6" s="11">
        <v>0.001</v>
      </c>
      <c r="E6" t="s">
        <v>34</v>
      </c>
      <c r="F6" t="s">
        <v>69</v>
      </c>
    </row>
    <row r="7">
      <c r="A7">
        <v>2</v>
      </c>
      <c r="B7" t="s">
        <v>85</v>
      </c>
      <c r="C7" t="s">
        <v>82</v>
      </c>
      <c r="D7" s="11">
        <v>0</v>
      </c>
      <c r="E7" t="s">
        <v>34</v>
      </c>
      <c r="F7" t="s">
        <v>44</v>
      </c>
    </row>
    <row r="8">
      <c r="A8">
        <v>2</v>
      </c>
      <c r="B8" t="s">
        <v>86</v>
      </c>
      <c r="C8" t="s">
        <v>82</v>
      </c>
      <c r="D8" s="11">
        <v>0.002</v>
      </c>
      <c r="E8" t="s">
        <v>38</v>
      </c>
      <c r="F8" t="s">
        <v>37</v>
      </c>
    </row>
    <row r="9">
      <c r="A9">
        <v>1</v>
      </c>
      <c r="B9" t="s">
        <v>87</v>
      </c>
      <c r="C9" t="s">
        <v>78</v>
      </c>
      <c r="D9" s="11">
        <v>1</v>
      </c>
      <c r="E9" t="s">
        <v>24</v>
      </c>
      <c r="F9" t="s">
        <v>79</v>
      </c>
    </row>
    <row r="10">
      <c r="A10">
        <v>2</v>
      </c>
      <c r="B10" t="s">
        <v>81</v>
      </c>
      <c r="C10" t="s">
        <v>82</v>
      </c>
      <c r="D10" s="11">
        <v>0.025</v>
      </c>
      <c r="E10" t="s">
        <v>34</v>
      </c>
      <c r="F10" t="s">
        <v>53</v>
      </c>
    </row>
    <row r="11">
      <c r="A11">
        <v>2</v>
      </c>
      <c r="B11" t="s">
        <v>88</v>
      </c>
      <c r="C11" t="s">
        <v>82</v>
      </c>
      <c r="D11" s="11">
        <v>0.05</v>
      </c>
      <c r="E11" t="s">
        <v>38</v>
      </c>
      <c r="F11" t="s">
        <v>41</v>
      </c>
    </row>
    <row r="12">
      <c r="A12">
        <v>2</v>
      </c>
      <c r="B12" t="s">
        <v>89</v>
      </c>
      <c r="C12" t="s">
        <v>82</v>
      </c>
      <c r="D12" s="11">
        <v>0.004</v>
      </c>
      <c r="E12" t="s">
        <v>34</v>
      </c>
      <c r="F12" t="s">
        <v>66</v>
      </c>
    </row>
    <row r="13">
      <c r="A13">
        <v>2</v>
      </c>
      <c r="B13" t="s">
        <v>83</v>
      </c>
      <c r="C13" t="s">
        <v>82</v>
      </c>
      <c r="D13" s="11">
        <v>0.003</v>
      </c>
      <c r="E13" t="s">
        <v>34</v>
      </c>
      <c r="F13" t="s">
        <v>72</v>
      </c>
    </row>
    <row r="14">
      <c r="A14">
        <v>2</v>
      </c>
      <c r="B14" t="s">
        <v>84</v>
      </c>
      <c r="C14" t="s">
        <v>82</v>
      </c>
      <c r="D14" s="11">
        <v>0.001</v>
      </c>
      <c r="E14" t="s">
        <v>34</v>
      </c>
      <c r="F14" t="s">
        <v>69</v>
      </c>
    </row>
    <row r="15">
      <c r="A15">
        <v>2</v>
      </c>
      <c r="B15" t="s">
        <v>85</v>
      </c>
      <c r="C15" t="s">
        <v>82</v>
      </c>
      <c r="D15" s="11">
        <v>0</v>
      </c>
      <c r="E15" t="s">
        <v>34</v>
      </c>
      <c r="F15" t="s">
        <v>44</v>
      </c>
    </row>
    <row r="16">
      <c r="A16">
        <v>1</v>
      </c>
      <c r="B16" t="s">
        <v>90</v>
      </c>
      <c r="C16" t="s">
        <v>78</v>
      </c>
      <c r="D16" s="11">
        <v>1</v>
      </c>
      <c r="E16" t="s">
        <v>24</v>
      </c>
      <c r="F16" t="s">
        <v>79</v>
      </c>
    </row>
    <row r="17">
      <c r="A17">
        <v>2</v>
      </c>
      <c r="B17" t="s">
        <v>81</v>
      </c>
      <c r="C17" t="s">
        <v>82</v>
      </c>
      <c r="D17" s="11">
        <v>0.025</v>
      </c>
      <c r="E17" t="s">
        <v>34</v>
      </c>
      <c r="F17" t="s">
        <v>53</v>
      </c>
    </row>
    <row r="18">
      <c r="A18">
        <v>2</v>
      </c>
      <c r="B18" t="s">
        <v>83</v>
      </c>
      <c r="C18" t="s">
        <v>82</v>
      </c>
      <c r="D18" s="11">
        <v>0.002</v>
      </c>
      <c r="E18" t="s">
        <v>34</v>
      </c>
      <c r="F18" t="s">
        <v>72</v>
      </c>
    </row>
    <row r="19">
      <c r="A19">
        <v>2</v>
      </c>
      <c r="B19" t="s">
        <v>91</v>
      </c>
      <c r="C19" t="s">
        <v>82</v>
      </c>
      <c r="D19" s="11">
        <v>0.033</v>
      </c>
      <c r="E19" t="s">
        <v>57</v>
      </c>
      <c r="F19" t="s">
        <v>56</v>
      </c>
    </row>
    <row r="20">
      <c r="A20">
        <v>2</v>
      </c>
      <c r="B20" t="s">
        <v>84</v>
      </c>
      <c r="C20" t="s">
        <v>82</v>
      </c>
      <c r="D20" s="11">
        <v>0.001</v>
      </c>
      <c r="E20" t="s">
        <v>34</v>
      </c>
      <c r="F20" t="s">
        <v>69</v>
      </c>
    </row>
    <row r="21">
      <c r="A21">
        <v>2</v>
      </c>
      <c r="B21" t="s">
        <v>85</v>
      </c>
      <c r="C21" t="s">
        <v>82</v>
      </c>
      <c r="D21" s="11">
        <v>0</v>
      </c>
      <c r="E21" t="s">
        <v>34</v>
      </c>
      <c r="F21" t="s">
        <v>44</v>
      </c>
    </row>
    <row r="22">
      <c r="A22">
        <v>2</v>
      </c>
      <c r="B22" t="s">
        <v>86</v>
      </c>
      <c r="C22" t="s">
        <v>82</v>
      </c>
      <c r="D22" s="11">
        <v>0.001</v>
      </c>
      <c r="E22" t="s">
        <v>38</v>
      </c>
      <c r="F22" t="s">
        <v>37</v>
      </c>
    </row>
    <row r="23">
      <c r="A23">
        <v>2</v>
      </c>
      <c r="B23" t="s">
        <v>92</v>
      </c>
      <c r="C23" t="s">
        <v>82</v>
      </c>
      <c r="D23" s="11">
        <v>0.001</v>
      </c>
      <c r="E23" t="s">
        <v>34</v>
      </c>
      <c r="F23" t="s">
        <v>50</v>
      </c>
    </row>
    <row r="24">
      <c r="A24">
        <v>1</v>
      </c>
      <c r="B24" t="s">
        <v>93</v>
      </c>
      <c r="C24" t="s">
        <v>78</v>
      </c>
      <c r="D24" s="11">
        <v>1</v>
      </c>
      <c r="E24" t="s">
        <v>24</v>
      </c>
      <c r="F24" t="s">
        <v>79</v>
      </c>
    </row>
    <row r="25">
      <c r="A25">
        <v>2</v>
      </c>
      <c r="B25" t="s">
        <v>81</v>
      </c>
      <c r="C25" t="s">
        <v>82</v>
      </c>
      <c r="D25" s="11">
        <v>0.025</v>
      </c>
      <c r="E25" t="s">
        <v>34</v>
      </c>
      <c r="F25" t="s">
        <v>53</v>
      </c>
    </row>
    <row r="26">
      <c r="A26">
        <v>2</v>
      </c>
      <c r="B26" t="s">
        <v>94</v>
      </c>
      <c r="C26" t="s">
        <v>82</v>
      </c>
      <c r="D26" s="11">
        <v>0</v>
      </c>
      <c r="E26" t="s">
        <v>34</v>
      </c>
      <c r="F26" t="s">
        <v>47</v>
      </c>
    </row>
    <row r="27">
      <c r="A27">
        <v>2</v>
      </c>
      <c r="B27" t="s">
        <v>95</v>
      </c>
      <c r="C27" t="s">
        <v>82</v>
      </c>
      <c r="D27" s="11">
        <v>0</v>
      </c>
      <c r="E27" t="s">
        <v>34</v>
      </c>
      <c r="F27" t="s">
        <v>33</v>
      </c>
    </row>
    <row r="28">
      <c r="A28">
        <v>2</v>
      </c>
      <c r="B28" t="s">
        <v>84</v>
      </c>
      <c r="C28" t="s">
        <v>82</v>
      </c>
      <c r="D28" s="11">
        <v>0</v>
      </c>
      <c r="E28" t="s">
        <v>34</v>
      </c>
      <c r="F28" t="s">
        <v>69</v>
      </c>
    </row>
    <row r="29">
      <c r="A29">
        <v>1</v>
      </c>
      <c r="B29" t="s">
        <v>96</v>
      </c>
      <c r="C29" t="s">
        <v>78</v>
      </c>
      <c r="D29" s="11">
        <v>1</v>
      </c>
      <c r="E29" t="s">
        <v>24</v>
      </c>
      <c r="F29" t="s">
        <v>79</v>
      </c>
    </row>
    <row r="30">
      <c r="A30">
        <v>2</v>
      </c>
      <c r="B30" t="s">
        <v>81</v>
      </c>
      <c r="C30" t="s">
        <v>82</v>
      </c>
      <c r="D30" s="11">
        <v>0.025</v>
      </c>
      <c r="E30" t="s">
        <v>34</v>
      </c>
      <c r="F30" t="s">
        <v>53</v>
      </c>
    </row>
    <row r="31">
      <c r="A31">
        <v>2</v>
      </c>
      <c r="B31" t="s">
        <v>83</v>
      </c>
      <c r="C31" t="s">
        <v>82</v>
      </c>
      <c r="D31" s="11">
        <v>0.002</v>
      </c>
      <c r="E31" t="s">
        <v>34</v>
      </c>
      <c r="F31" t="s">
        <v>72</v>
      </c>
    </row>
    <row r="32">
      <c r="A32">
        <v>2</v>
      </c>
      <c r="B32" t="s">
        <v>97</v>
      </c>
      <c r="C32" t="s">
        <v>82</v>
      </c>
      <c r="D32" s="11">
        <v>0.033</v>
      </c>
      <c r="E32" t="s">
        <v>57</v>
      </c>
      <c r="F32" t="s">
        <v>56</v>
      </c>
    </row>
    <row r="33">
      <c r="A33">
        <v>2</v>
      </c>
      <c r="B33" t="s">
        <v>91</v>
      </c>
      <c r="C33" t="s">
        <v>82</v>
      </c>
      <c r="D33" s="11">
        <v>0.033</v>
      </c>
      <c r="E33" t="s">
        <v>57</v>
      </c>
      <c r="F33" t="s">
        <v>56</v>
      </c>
    </row>
    <row r="34">
      <c r="A34">
        <v>2</v>
      </c>
      <c r="B34" t="s">
        <v>98</v>
      </c>
      <c r="C34" t="s">
        <v>82</v>
      </c>
      <c r="D34" s="11">
        <v>0.033</v>
      </c>
      <c r="E34" t="s">
        <v>57</v>
      </c>
      <c r="F34" t="s">
        <v>56</v>
      </c>
    </row>
    <row r="35">
      <c r="A35">
        <v>2</v>
      </c>
      <c r="B35" t="s">
        <v>99</v>
      </c>
      <c r="C35" t="s">
        <v>82</v>
      </c>
      <c r="D35" s="11">
        <v>0.001</v>
      </c>
      <c r="E35" t="s">
        <v>34</v>
      </c>
      <c r="F35" t="s">
        <v>56</v>
      </c>
    </row>
    <row r="36">
      <c r="A36">
        <v>2</v>
      </c>
      <c r="B36" t="s">
        <v>89</v>
      </c>
      <c r="C36" t="s">
        <v>82</v>
      </c>
      <c r="D36" s="11">
        <v>0.005</v>
      </c>
      <c r="E36" t="s">
        <v>34</v>
      </c>
      <c r="F36" t="s">
        <v>66</v>
      </c>
    </row>
    <row r="37">
      <c r="A37">
        <v>2</v>
      </c>
      <c r="B37" t="s">
        <v>84</v>
      </c>
      <c r="C37" t="s">
        <v>82</v>
      </c>
      <c r="D37" s="11">
        <v>0.001</v>
      </c>
      <c r="E37" t="s">
        <v>34</v>
      </c>
      <c r="F37" t="s">
        <v>69</v>
      </c>
    </row>
    <row r="38">
      <c r="A38">
        <v>2</v>
      </c>
      <c r="B38" t="s">
        <v>85</v>
      </c>
      <c r="C38" t="s">
        <v>82</v>
      </c>
      <c r="D38" s="11">
        <v>0</v>
      </c>
      <c r="E38" t="s">
        <v>34</v>
      </c>
      <c r="F3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107</v>
      </c>
      <c r="D3" t="inlineStr" s="14">
        <is>
          <t>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E3" t="s" s="14"/>
      <c r="F3"/>
    </row>
    <row r="4">
      <c r="A4" t="s">
        <v>2</v>
      </c>
      <c r="B4">
        <v>3</v>
      </c>
      <c r="C4" t="s">
        <v>108</v>
      </c>
      <c r="D4" t="inlineStr" s="14">
        <is>
          <t>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E4" t="s" s="14"/>
      <c r="F4"/>
    </row>
    <row r="5">
      <c r="A5" t="s">
        <v>2</v>
      </c>
      <c r="B5">
        <v>4</v>
      </c>
      <c r="C5" t="s">
        <v>108</v>
      </c>
      <c r="D5" t="inlineStr" s="14">
        <is>
          <t>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E5" t="s" s="14"/>
      <c r="F5"/>
    </row>
    <row r="6">
      <c r="A6" t="s">
        <v>2</v>
      </c>
      <c r="B6">
        <v>5</v>
      </c>
      <c r="C6" t="s">
        <v>109</v>
      </c>
      <c r="D6" t="inlineStr" s="14">
        <is>
          <t>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E6" t="s" s="14"/>
      <c r="F6"/>
    </row>
    <row r="7">
      <c r="A7" t="s">
        <v>2</v>
      </c>
      <c r="B7">
        <v>6</v>
      </c>
      <c r="C7" t="s">
        <v>110</v>
      </c>
      <c r="D7" t="s" s="14">
        <v>111</v>
      </c>
      <c r="E7" t="s" s="14"/>
      <c r="F7"/>
    </row>
    <row r="8">
      <c r="A8" t="s">
        <v>2</v>
      </c>
      <c r="B8">
        <v>7</v>
      </c>
      <c r="C8" t="s">
        <v>112</v>
      </c>
      <c r="D8" t="inlineStr" s="14">
        <is>
          <t>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E8" t="s" s="14"/>
      <c r="F8"/>
    </row>
    <row r="9">
      <c r="A9" t="s">
        <v>113</v>
      </c>
      <c r="B9">
        <v>1</v>
      </c>
      <c r="C9"/>
      <c r="D9" t="inlineStr" s="14">
        <is>
          <t>Dans une calotte, ramollir le beurre en pommade. Dans la cuve du batteur, au fouet ou à la feuille, adjoindre au beurre en pommade le persil haché, le sel, le poivre et le jus de citron. Travailler le beurre pour le rendre lisse et homogène.</t>
        </is>
      </c>
      <c r="E9" t="s" s="14"/>
      <c r="F9"/>
    </row>
    <row r="10">
      <c r="A10" t="s">
        <v>114</v>
      </c>
      <c r="B10">
        <v>1</v>
      </c>
      <c r="C10"/>
      <c r="D10" t="inlineStr" s="14">
        <is>
          <t>Dans une russe, faire réduire aux 4/5 le vin rouge avec les échalotes ciselées. Laisser refroidir la réduction de vin rouge. Incorporer au beurre en pommade la réduction de vin rouge, le persil haché, le sel et le poivre.</t>
        </is>
      </c>
      <c r="E10" t="s" s="14">
        <v>115</v>
      </c>
      <c r="F10"/>
    </row>
    <row r="11">
      <c r="A11" t="s">
        <v>116</v>
      </c>
      <c r="B11">
        <v>1</v>
      </c>
      <c r="C11"/>
      <c r="D11"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11" t="s" s="14">
        <v>117</v>
      </c>
      <c r="F11"/>
    </row>
    <row r="12">
      <c r="A12" t="s">
        <v>118</v>
      </c>
      <c r="B12">
        <v>1</v>
      </c>
      <c r="C12"/>
      <c r="D12" t="inlineStr" s="14">
        <is>
          <t>Dans une calotte, ramollir le beurre en pommade. Dans la cuve du batteur, adjoindre au beurre en pommade le curry, le gingembre en poudre et le sel. Travailler le beurre pour le rendre lisse et homogène.</t>
        </is>
      </c>
      <c r="E12" t="s" s="14"/>
      <c r="F12"/>
    </row>
    <row r="13">
      <c r="A13" t="s">
        <v>119</v>
      </c>
      <c r="B13">
        <v>1</v>
      </c>
      <c r="C13"/>
      <c r="D13"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13" t="s" s="14">
        <v>120</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2"/>
  <cols>
    <col min="1" max="1" width="22" customWidth="1"/>
    <col min="2" max="2" width="52" customWidth="1"/>
    <col min="3" max="3" width="14" customWidth="1"/>
    <col min="4" max="4" width="10" customWidth="1"/>
  </cols>
  <sheetData>
    <row r="1" customHeight="1" ht="24">
      <c r="A1" t="s" s="7">
        <v>121</v>
      </c>
      <c r="B1"/>
      <c r="C1"/>
      <c r="D1"/>
    </row>
    <row r="2">
      <c r="A2" t="str" s="15">
        <f>"GRO_CDC_208 · GRO.SAUCES · référence : "&amp;Besoins!B3&amp;" "&amp;Besoins!C3&amp;" · multiplicateur réglable sur la feuille ""Besoins"""</f>
        <v>GRO_CDC_208 · GRO.SAUCES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124</v>
      </c>
      <c r="B6" t="str" s="14">
        <f>"[LAVER] "&amp;Procedure!D3</f>
        <v>[LAVER] 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v>
      </c>
      <c r="C6"/>
      <c r="D6"/>
    </row>
    <row r="7">
      <c r="A7" t="s" s="17">
        <v>125</v>
      </c>
      <c r="B7" t="str" s="14">
        <f>"[CONFECTIONNER] "&amp;Procedure!D4</f>
        <v>[CONFECTIONNER] 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v>
      </c>
      <c r="C7"/>
      <c r="D7"/>
    </row>
    <row r="8">
      <c r="A8" t="s" s="17">
        <v>126</v>
      </c>
      <c r="B8" t="str" s="14">
        <f>"[CONFECTIONNER] "&amp;Procedure!D5</f>
        <v>[CONFECTIONNER] 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v>
      </c>
      <c r="C8"/>
      <c r="D8"/>
    </row>
    <row r="9">
      <c r="A9" t="s" s="17">
        <v>127</v>
      </c>
      <c r="B9" t="str" s="14">
        <f>"[COUCHER] "&amp;Procedure!D6</f>
        <v>[COUCHER] 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v>
      </c>
      <c r="C9"/>
      <c r="D9"/>
    </row>
    <row r="10">
      <c r="A10" t="s" s="17">
        <v>128</v>
      </c>
      <c r="B10" t="str" s="14">
        <f>"[SERVIR] "&amp;Procedure!D7</f>
        <v>[SERVIR] Servir le beurre composé - Au moment du service,accompagner le plat d’une rosace de beurre.</v>
      </c>
      <c r="C10"/>
      <c r="D10"/>
    </row>
    <row r="11">
      <c r="A11" t="s" s="17">
        <v>129</v>
      </c>
      <c r="B11" t="str" s="14">
        <f>"[BEURRER] "&amp;Procedure!D8</f>
        <v>[BEURRER] 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v>
      </c>
      <c r="C11"/>
      <c r="D11"/>
    </row>
    <row r="12">
      <c r="A12"/>
      <c r="B12"/>
      <c r="C12"/>
      <c r="D12"/>
    </row>
    <row r="13">
      <c r="A13" t="s" s="16">
        <v>130</v>
      </c>
      <c r="B13"/>
      <c r="C13"/>
      <c r="D13"/>
    </row>
    <row r="14">
      <c r="A14" t="s" s="17">
        <v>123</v>
      </c>
      <c r="B14" t="str" s="14">
        <f>Procedure!D9</f>
        <v>Dans une calotte, ramollir le beurre en pommade. Dans la cuve du batteur, au fouet ou à la feuille, adjoindre au beurre en pommade le persil haché, le sel, le poivre et le jus de citron. Travailler le beurre pour le rendre lisse et homogène.</v>
      </c>
      <c r="C14"/>
      <c r="D14"/>
    </row>
    <row r="15">
      <c r="A15"/>
      <c r="B15" t="s">
        <v>131</v>
      </c>
      <c r="C15" s="11">
        <f>'Besoins'!$B$2*0.025</f>
        <v>0.025</v>
      </c>
      <c r="D15" t="s">
        <v>34</v>
      </c>
    </row>
    <row r="16">
      <c r="A16"/>
      <c r="B16" t="s">
        <v>132</v>
      </c>
      <c r="C16" s="11">
        <f>'Besoins'!$B$2*0.0025</f>
        <v>0.0025</v>
      </c>
      <c r="D16" t="s">
        <v>34</v>
      </c>
    </row>
    <row r="17">
      <c r="A17"/>
      <c r="B17" t="s">
        <v>133</v>
      </c>
      <c r="C17" s="11">
        <f>'Besoins'!$B$2*0.0005</f>
        <v>0.0005</v>
      </c>
      <c r="D17" t="s">
        <v>34</v>
      </c>
    </row>
    <row r="18">
      <c r="A18"/>
      <c r="B18" t="s">
        <v>134</v>
      </c>
      <c r="C18" s="11">
        <f>'Besoins'!$B$2*0.0001</f>
        <v>0.0001</v>
      </c>
      <c r="D18" t="s">
        <v>34</v>
      </c>
    </row>
    <row r="19">
      <c r="A19"/>
      <c r="B19" t="s">
        <v>135</v>
      </c>
      <c r="C19" s="11">
        <f>'Besoins'!$B$2*0.0015</f>
        <v>0.0015</v>
      </c>
      <c r="D19" t="s">
        <v>38</v>
      </c>
    </row>
    <row r="20">
      <c r="A20"/>
      <c r="B20"/>
      <c r="C20"/>
      <c r="D20"/>
    </row>
    <row r="21">
      <c r="A21" t="s" s="16">
        <v>136</v>
      </c>
      <c r="B21"/>
      <c r="C21"/>
      <c r="D21"/>
    </row>
    <row r="22">
      <c r="A22" t="s" s="17">
        <v>123</v>
      </c>
      <c r="B22" t="str" s="14">
        <f>Procedure!D10</f>
        <v>Dans une russe, faire réduire aux 4/5 le vin rouge avec les échalotes ciselées. Laisser refroidir la réduction de vin rouge. Incorporer au beurre en pommade la réduction de vin rouge, le persil haché, le sel et le poivre.</v>
      </c>
      <c r="C22"/>
      <c r="D22"/>
    </row>
    <row r="23">
      <c r="A23"/>
      <c r="B23" t="s">
        <v>131</v>
      </c>
      <c r="C23" s="11">
        <f>'Besoins'!$B$2*0.025</f>
        <v>0.025</v>
      </c>
      <c r="D23" t="s">
        <v>34</v>
      </c>
    </row>
    <row r="24">
      <c r="A24"/>
      <c r="B24" t="str">
        <f>Besoins!B9</f>
        <v>Vin rouge de cuisson (table)</v>
      </c>
      <c r="C24" s="11">
        <f>Besoins!E9</f>
        <v>0.05</v>
      </c>
      <c r="D24" t="str">
        <f>Besoins!F9</f>
        <v>lt</v>
      </c>
    </row>
    <row r="25">
      <c r="A25"/>
      <c r="B25" t="s">
        <v>137</v>
      </c>
      <c r="C25" s="11">
        <f>'Besoins'!$B$2*0.004</f>
        <v>0.004</v>
      </c>
      <c r="D25" t="s">
        <v>34</v>
      </c>
    </row>
    <row r="26">
      <c r="A26"/>
      <c r="B26" t="s">
        <v>132</v>
      </c>
      <c r="C26" s="11">
        <f>'Besoins'!$B$2*0.0025</f>
        <v>0.0025</v>
      </c>
      <c r="D26" t="s">
        <v>34</v>
      </c>
    </row>
    <row r="27">
      <c r="A27"/>
      <c r="B27" t="s">
        <v>133</v>
      </c>
      <c r="C27" s="11">
        <f>'Besoins'!$B$2*0.0005</f>
        <v>0.0005</v>
      </c>
      <c r="D27" t="s">
        <v>34</v>
      </c>
    </row>
    <row r="28">
      <c r="A28"/>
      <c r="B28" t="s">
        <v>134</v>
      </c>
      <c r="C28" s="11">
        <f>'Besoins'!$B$2*0.0001</f>
        <v>0.0001</v>
      </c>
      <c r="D28" t="s">
        <v>34</v>
      </c>
    </row>
    <row r="29">
      <c r="A29"/>
      <c r="B29" t="str" s="18">
        <f>"ℹ "&amp;Procedure!E10</f>
        <v>ℹ</v>
      </c>
      <c r="C29"/>
      <c r="D29"/>
    </row>
    <row r="30">
      <c r="A30"/>
      <c r="B30"/>
      <c r="C30"/>
      <c r="D30"/>
    </row>
    <row r="31">
      <c r="A31" t="s" s="16">
        <v>138</v>
      </c>
      <c r="B31"/>
      <c r="C31"/>
      <c r="D31"/>
    </row>
    <row r="32">
      <c r="A32" t="s" s="17">
        <v>123</v>
      </c>
      <c r="B32" t="str" s="14">
        <f>Procedure!D11</f>
        <v>Dans une calotte, ramollir le beurre en pommade. Dans la cuve du batteur, adjoindre au beurre en pommade le persil haché, l'estragon haché, le sel, le poivre, le jus de citron et le concentré de viande. Travailler le beurre pour le rendre lisse et homogène.</v>
      </c>
      <c r="C32"/>
      <c r="D32"/>
    </row>
    <row r="33">
      <c r="A33"/>
      <c r="B33" t="s">
        <v>131</v>
      </c>
      <c r="C33" s="11">
        <f>'Besoins'!$B$2*0.025</f>
        <v>0.025</v>
      </c>
      <c r="D33" t="s">
        <v>34</v>
      </c>
    </row>
    <row r="34">
      <c r="A34"/>
      <c r="B34" t="s">
        <v>132</v>
      </c>
      <c r="C34" s="11">
        <f>'Besoins'!$B$2*0.002</f>
        <v>0.002</v>
      </c>
      <c r="D34" t="s">
        <v>34</v>
      </c>
    </row>
    <row r="35">
      <c r="A35"/>
      <c r="B35" t="s">
        <v>139</v>
      </c>
      <c r="C35" s="11">
        <f>'Besoins'!$B$2*0.03334</f>
        <v>0.03334</v>
      </c>
      <c r="D35" t="s">
        <v>57</v>
      </c>
    </row>
    <row r="36">
      <c r="A36"/>
      <c r="B36" t="s">
        <v>133</v>
      </c>
      <c r="C36" s="11">
        <f>'Besoins'!$B$2*0.0005</f>
        <v>0.0005</v>
      </c>
      <c r="D36" t="s">
        <v>34</v>
      </c>
    </row>
    <row r="37">
      <c r="A37"/>
      <c r="B37" t="s">
        <v>134</v>
      </c>
      <c r="C37" s="11">
        <f>'Besoins'!$B$2*0.0001</f>
        <v>0.0001</v>
      </c>
      <c r="D37" t="s">
        <v>34</v>
      </c>
    </row>
    <row r="38">
      <c r="A38"/>
      <c r="B38" t="s">
        <v>135</v>
      </c>
      <c r="C38" s="11">
        <f>'Besoins'!$B$2*0.001</f>
        <v>0.001</v>
      </c>
      <c r="D38" t="s">
        <v>38</v>
      </c>
    </row>
    <row r="39">
      <c r="A39"/>
      <c r="B39" t="str">
        <f>Besoins!B12</f>
        <v>Glace de viande</v>
      </c>
      <c r="C39" s="11">
        <f>Besoins!E12</f>
        <v>0.00075</v>
      </c>
      <c r="D39" t="str">
        <f>Besoins!F12</f>
        <v>kg</v>
      </c>
    </row>
    <row r="40">
      <c r="A40"/>
      <c r="B40" t="str" s="18">
        <f>"ℹ "&amp;Procedure!E11</f>
        <v>ℹ</v>
      </c>
      <c r="C40"/>
      <c r="D40"/>
    </row>
    <row r="41">
      <c r="A41"/>
      <c r="B41"/>
      <c r="C41"/>
      <c r="D41"/>
    </row>
    <row r="42">
      <c r="A42" t="s" s="16">
        <v>140</v>
      </c>
      <c r="B42"/>
      <c r="C42"/>
      <c r="D42"/>
    </row>
    <row r="43">
      <c r="A43" t="s" s="17">
        <v>123</v>
      </c>
      <c r="B43" t="str" s="14">
        <f>Procedure!D12</f>
        <v>Dans une calotte, ramollir le beurre en pommade. Dans la cuve du batteur, adjoindre au beurre en pommade le curry, le gingembre en poudre et le sel. Travailler le beurre pour le rendre lisse et homogène.</v>
      </c>
      <c r="C43"/>
      <c r="D43"/>
    </row>
    <row r="44">
      <c r="A44"/>
      <c r="B44" t="s">
        <v>131</v>
      </c>
      <c r="C44" s="11">
        <f>'Besoins'!$B$2*0.025</f>
        <v>0.025</v>
      </c>
      <c r="D44" t="s">
        <v>34</v>
      </c>
    </row>
    <row r="45">
      <c r="A45"/>
      <c r="B45" t="str">
        <f>Besoins!B11</f>
        <v>Curry en poudre</v>
      </c>
      <c r="C45" s="11">
        <f>Besoins!E11</f>
        <v>0.0003</v>
      </c>
      <c r="D45" t="str">
        <f>Besoins!F11</f>
        <v>kg</v>
      </c>
    </row>
    <row r="46">
      <c r="A46"/>
      <c r="B46" t="str">
        <f>Besoins!B7</f>
        <v>GINGEMBRE EN POUDRE</v>
      </c>
      <c r="C46" s="11">
        <f>Besoins!E7</f>
        <v>0.00006</v>
      </c>
      <c r="D46" t="str">
        <f>Besoins!F7</f>
        <v>kg</v>
      </c>
    </row>
    <row r="47">
      <c r="A47"/>
      <c r="B47" t="s">
        <v>133</v>
      </c>
      <c r="C47" s="11">
        <f>'Besoins'!$B$2*0.0004</f>
        <v>0.0004</v>
      </c>
      <c r="D47" t="s">
        <v>34</v>
      </c>
    </row>
    <row r="48">
      <c r="A48"/>
      <c r="B48"/>
      <c r="C48"/>
      <c r="D48"/>
    </row>
    <row r="49">
      <c r="A49" t="s" s="16">
        <v>141</v>
      </c>
      <c r="B49"/>
      <c r="C49"/>
      <c r="D49"/>
    </row>
    <row r="50">
      <c r="A50" t="s" s="17">
        <v>123</v>
      </c>
      <c r="B50" t="str" s="14">
        <f>Procedure!D13</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0"/>
      <c r="D50"/>
    </row>
    <row r="51">
      <c r="A51"/>
      <c r="B51" t="s">
        <v>131</v>
      </c>
      <c r="C51" s="11">
        <f>'Besoins'!$B$2*0.025</f>
        <v>0.025</v>
      </c>
      <c r="D51" t="s">
        <v>34</v>
      </c>
    </row>
    <row r="52">
      <c r="A52"/>
      <c r="B52" t="s">
        <v>132</v>
      </c>
      <c r="C52" s="11">
        <f>'Besoins'!$B$2*0.002</f>
        <v>0.002</v>
      </c>
      <c r="D52" t="s">
        <v>34</v>
      </c>
    </row>
    <row r="53">
      <c r="A53"/>
      <c r="B53" t="str">
        <f>Besoins!B15</f>
        <v>CIBOULETTE France botte</v>
      </c>
      <c r="C53" s="11">
        <f>Besoins!E15</f>
        <v>0.03334</v>
      </c>
      <c r="D53" t="str">
        <f>Besoins!F15</f>
        <v>bte</v>
      </c>
    </row>
    <row r="54">
      <c r="A54"/>
      <c r="B54" t="s">
        <v>139</v>
      </c>
      <c r="C54" s="11">
        <f>'Besoins'!$B$2*0.03334</f>
        <v>0.03334</v>
      </c>
      <c r="D54" t="s">
        <v>57</v>
      </c>
    </row>
    <row r="55">
      <c r="A55"/>
      <c r="B55" t="str">
        <f>Besoins!B14</f>
        <v>CERFEUIL France botte</v>
      </c>
      <c r="C55" s="11">
        <f>Besoins!E14</f>
        <v>0.03334</v>
      </c>
      <c r="D55" t="str">
        <f>Besoins!F14</f>
        <v>bte</v>
      </c>
    </row>
    <row r="56">
      <c r="A56"/>
      <c r="B56" t="str">
        <f>Besoins!B16</f>
        <v>citronnelle</v>
      </c>
      <c r="C56" s="11">
        <f>Besoins!E16</f>
        <v>0.0005</v>
      </c>
      <c r="D56" t="str">
        <f>Besoins!F16</f>
        <v>kg</v>
      </c>
    </row>
    <row r="57">
      <c r="A57"/>
      <c r="B57" t="s">
        <v>137</v>
      </c>
      <c r="C57" s="11">
        <f>'Besoins'!$B$2*0.005</f>
        <v>0.005</v>
      </c>
      <c r="D57" t="s">
        <v>34</v>
      </c>
    </row>
    <row r="58">
      <c r="A58"/>
      <c r="B58" t="s">
        <v>133</v>
      </c>
      <c r="C58" s="11">
        <f>'Besoins'!$B$2*0.0005</f>
        <v>0.0005</v>
      </c>
      <c r="D58" t="s">
        <v>34</v>
      </c>
    </row>
    <row r="59">
      <c r="A59"/>
      <c r="B59" t="s">
        <v>134</v>
      </c>
      <c r="C59" s="11">
        <f>'Besoins'!$B$2*0.0001</f>
        <v>0.0001</v>
      </c>
      <c r="D59" t="s">
        <v>34</v>
      </c>
    </row>
    <row r="60">
      <c r="A60"/>
      <c r="B60" t="str" s="18">
        <f>"ℹ "&amp;Procedure!E13</f>
        <v>ℹ</v>
      </c>
      <c r="C60"/>
      <c r="D60"/>
    </row>
    <row r="61">
      <c r="A61"/>
      <c r="B61"/>
      <c r="C61"/>
      <c r="D61"/>
    </row>
    <row r="62">
      <c r="A62" t="s" s="19">
        <v>21</v>
      </c>
      <c r="B62"/>
      <c r="C62"/>
      <c r="D62"/>
    </row>
  </sheetData>
  <sheetProtection sheet="1"/>
  <mergeCells count="24">
    <mergeCell ref="A1:D1"/>
    <mergeCell ref="A2:D2"/>
    <mergeCell ref="A4:D4"/>
    <mergeCell ref="B5:D5"/>
    <mergeCell ref="B6:D6"/>
    <mergeCell ref="B7:D7"/>
    <mergeCell ref="B8:D8"/>
    <mergeCell ref="B9:D9"/>
    <mergeCell ref="B10:D10"/>
    <mergeCell ref="B11:D11"/>
    <mergeCell ref="A13:D13"/>
    <mergeCell ref="B14:D14"/>
    <mergeCell ref="A21:D21"/>
    <mergeCell ref="B22:D22"/>
    <mergeCell ref="B29:D29"/>
    <mergeCell ref="A31:D31"/>
    <mergeCell ref="B32:D32"/>
    <mergeCell ref="B40:D40"/>
    <mergeCell ref="A42:D42"/>
    <mergeCell ref="B43:D43"/>
    <mergeCell ref="A49:D49"/>
    <mergeCell ref="B50:D50"/>
    <mergeCell ref="B60:D60"/>
    <mergeCell ref="A62:D6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2026-09-15T14:14:08Z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2026-09-15T14:14:08Z</dcterms:modified>
  <cp:revision>1</cp:revision>
</cp:coreProperties>
</file>