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<sst xmlns="http://schemas.openxmlformats.org/spreadsheetml/2006/main" count="178" uniqueCount="178">
  <si>
    <t>Fiche technique</t>
  </si>
  <si>
    <t>Nom</t>
  </si>
  <si>
    <t>HARICOT DE MOUTON</t>
  </si>
  <si>
    <t>Code</t>
  </si>
  <si>
    <t>GRO_CDC_148</t>
  </si>
  <si>
    <t>Classe</t>
  </si>
  <si>
    <t>Plats complets collectivité (GRO.COMPLETS)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</si>
  <si>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</si>
  <si>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</si>
  <si>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</si>
  <si>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</si>
  <si>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</si>
  <si>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</si>
  <si>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</si>
  <si>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</si>
  <si>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</si>
  <si>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</si>
  <si>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</si>
  <si>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</si>
  <si>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</si>
  <si>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</si>
  <si>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</si>
  <si>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</si>
  <si>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</si>
  <si>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</si>
  <si>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</si>
  <si>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</si>
  <si>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</si>
  <si>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</si>
  <si>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</si>
  <si>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</si>
  <si>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</si>
  <si>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00000136</t>
  </si>
  <si>
    <t>CHAPELURE</t>
  </si>
  <si>
    <t>Eléments divers</t>
  </si>
  <si>
    <t>kg</t>
  </si>
  <si>
    <t>RNM100729</t>
  </si>
  <si>
    <t>Saucisse de Toulouse</t>
  </si>
  <si>
    <t>Charcuterie</t>
  </si>
  <si>
    <t>CONC-TOMATE</t>
  </si>
  <si>
    <t>Concentré de tomate double</t>
  </si>
  <si>
    <t>Concentrés et purées cuisines</t>
  </si>
  <si>
    <t>00000061</t>
  </si>
  <si>
    <t>EAU</t>
  </si>
  <si>
    <t>Matières diverses (à trier)</t>
  </si>
  <si>
    <t>lt</t>
  </si>
  <si>
    <t>EPI-CLOU-GIROFLE</t>
  </si>
  <si>
    <t>Clous de girofle</t>
  </si>
  <si>
    <t>Épices en poudre et graines</t>
  </si>
  <si>
    <t>HER-BOUQUET-G</t>
  </si>
  <si>
    <t>Bouquet garni sachet dose</t>
  </si>
  <si>
    <t>Herbes aromatiques séchées</t>
  </si>
  <si>
    <t>MEL-HERBES-PRO</t>
  </si>
  <si>
    <t>Herbes de Provence</t>
  </si>
  <si>
    <t>Mélanges et épices composées</t>
  </si>
  <si>
    <t>RNME101457</t>
  </si>
  <si>
    <t>Haricot coco sac 5kg</t>
  </si>
  <si>
    <t>Féculents et légumineuses</t>
  </si>
  <si>
    <t>FAR-T55</t>
  </si>
  <si>
    <t>Farine de blé T55</t>
  </si>
  <si>
    <t>Farines de blé</t>
  </si>
  <si>
    <t>KNORR-FBLIE-STD</t>
  </si>
  <si>
    <t>Fonds Brun Lié (Knorr Professional)</t>
  </si>
  <si>
    <t>Fonds déshydratés et poudres</t>
  </si>
  <si>
    <t>HUI-TOURNESOL</t>
  </si>
  <si>
    <t>Huile de tournesol raffinée vrac</t>
  </si>
  <si>
    <t>Huiles végétales</t>
  </si>
  <si>
    <t>RNM0420123</t>
  </si>
  <si>
    <t>CAROTTE France extra colis 12kg</t>
  </si>
  <si>
    <t>Légumes</t>
  </si>
  <si>
    <t>RNM27820123</t>
  </si>
  <si>
    <t>OIGNON jaune France cat.I 60-80mm</t>
  </si>
  <si>
    <t>RNM4G100918</t>
  </si>
  <si>
    <t>Oignons émincés 4G</t>
  </si>
  <si>
    <t>Légumes 4ème et 5ème gamme</t>
  </si>
  <si>
    <t>RNMS00812</t>
  </si>
  <si>
    <t>Ail haché IQF</t>
  </si>
  <si>
    <t>Légumes surgelés</t>
  </si>
  <si>
    <t>RNMS00811</t>
  </si>
  <si>
    <t>Persil haché IQF</t>
  </si>
  <si>
    <t>RNMS00865</t>
  </si>
  <si>
    <t>Tomates en dés surgelées IQF</t>
  </si>
  <si>
    <t>RNMS00786</t>
  </si>
  <si>
    <t>Petits oignons blancs surgelés</t>
  </si>
  <si>
    <t>Pommes de terre surgelées</t>
  </si>
  <si>
    <t>RNMS00143</t>
  </si>
  <si>
    <t>Épaule d'agneau désossée</t>
  </si>
  <si>
    <t>Viandes surgelées</t>
  </si>
  <si>
    <t>RNM0230154</t>
  </si>
  <si>
    <t>PORC (poitrine) sans hachage France extra</t>
  </si>
  <si>
    <t>Porc frais</t>
  </si>
  <si>
    <t>Total</t>
  </si>
  <si>
    <t>Niveau</t>
  </si>
  <si>
    <t>Composant</t>
  </si>
  <si>
    <t>Type</t>
  </si>
  <si>
    <t>Quantité (pour 100 pc)</t>
  </si>
  <si>
    <t>recette</t>
  </si>
  <si>
    <t>Plats complets collectivité</t>
  </si>
  <si>
    <t xml:space="preserve">    ↳ NAVARIN D’AGNEAU</t>
  </si>
  <si>
    <t>Viandes collectivité</t>
  </si>
  <si>
    <t xml:space="preserve">        ↳ Épaule d'agneau désossée</t>
  </si>
  <si>
    <t>matiere</t>
  </si>
  <si>
    <t xml:space="preserve">        ↳ Huile de tournesol raffinée vrac</t>
  </si>
  <si>
    <t xml:space="preserve">        ↳ Oignons émincés 4G</t>
  </si>
  <si>
    <t xml:space="preserve">        ↳ Ail haché IQF</t>
  </si>
  <si>
    <t xml:space="preserve">        ↳ Fond brun de veau reconstitue (collectivite)</t>
  </si>
  <si>
    <t>Préparations de base collectivité</t>
  </si>
  <si>
    <t xml:space="preserve">            ↳ EAU</t>
  </si>
  <si>
    <t xml:space="preserve">            ↳ Fonds Brun Lié (Knorr Professional)</t>
  </si>
  <si>
    <t xml:space="preserve">        ↳ Concentré de tomate double</t>
  </si>
  <si>
    <t xml:space="preserve">        ↳ Farine de blé T55</t>
  </si>
  <si>
    <t xml:space="preserve">        ↳ Herbes de Provence</t>
  </si>
  <si>
    <t xml:space="preserve">        ↳ Petits oignons blancs surgelés</t>
  </si>
  <si>
    <t xml:space="preserve">        ↳ Persil haché IQF</t>
  </si>
  <si>
    <t xml:space="preserve">        ↳ Bouquet garni</t>
  </si>
  <si>
    <t>Préparations de base cuisine</t>
  </si>
  <si>
    <t xml:space="preserve">    ↳ Fond brun de veau reconstitue (collectivite)</t>
  </si>
  <si>
    <t xml:space="preserve">        ↳ EAU</t>
  </si>
  <si>
    <t xml:space="preserve">        ↳ Fonds Brun Lié (Knorr Professional)</t>
  </si>
  <si>
    <t xml:space="preserve">    ↳ Haricot coco sac 5kg</t>
  </si>
  <si>
    <t xml:space="preserve">    ↳ CAROTTE France extra colis 12kg</t>
  </si>
  <si>
    <t xml:space="preserve">    ↳ PORC (poitrine) sans hachage France extra</t>
  </si>
  <si>
    <t xml:space="preserve">    ↳ Saucisse de Toulouse</t>
  </si>
  <si>
    <t xml:space="preserve">    ↳ Tomates en dés surgelées IQF</t>
  </si>
  <si>
    <t xml:space="preserve">    ↳ Bouquet garni sachet dose</t>
  </si>
  <si>
    <t xml:space="preserve">    ↳ Herbes de Provence</t>
  </si>
  <si>
    <t xml:space="preserve">    ↳ Clous de girofle</t>
  </si>
  <si>
    <t xml:space="preserve">    ↳ CHAPELURE</t>
  </si>
  <si>
    <t xml:space="preserve">    ↳ OIGNON jaune France cat.I 60-80mm</t>
  </si>
  <si>
    <t xml:space="preserve">    ↳ Concentré de tomate double</t>
  </si>
  <si>
    <t xml:space="preserve">    ↳ Ail haché IQF</t>
  </si>
  <si>
    <t>Recette</t>
  </si>
  <si>
    <t>#</t>
  </si>
  <si>
    <t>Verbe</t>
  </si>
  <si>
    <t>Étape</t>
  </si>
  <si>
    <t>Précision technique</t>
  </si>
  <si>
    <t>Durée</t>
  </si>
  <si>
    <t>METTRE EN PLACE</t>
  </si>
  <si>
    <t>TREMPER</t>
  </si>
  <si>
    <t>MARQUER</t>
  </si>
  <si>
    <t>Marquer la cuisson du navarin - Marquer la cuisson du navarin en se référant à la fiche technique de fabrication au S g chapitre des viandes.</t>
  </si>
  <si>
    <t>ASSAISONNER</t>
  </si>
  <si>
    <t>MÉLANGER</t>
  </si>
  <si>
    <t>TERMINER</t>
  </si>
  <si>
    <t>SERVIR</t>
  </si>
  <si>
    <t>Servir - Servir le cassoulet en prenant soin de mettre en évidence la viande du navarin,la saucisse ou le saucisson.</t>
  </si>
  <si>
    <t>NAVARIN D’AGNEAU</t>
  </si>
  <si>
    <t>PRÉPARER</t>
  </si>
  <si>
    <t>85 min (repos)</t>
  </si>
  <si>
    <t>GLACER</t>
  </si>
  <si>
    <t>105 min (prepa)</t>
  </si>
  <si>
    <t>55 min (repos)</t>
  </si>
  <si>
    <t>DRESSER</t>
  </si>
  <si>
    <t>Dresser et servir - Servir 2 morceaux de viande garnis de petits oignons grelots glacés à brun par assiette. - Persiller au départ de l’assiette.</t>
  </si>
  <si>
    <t>SAUTER</t>
  </si>
  <si>
    <t>18 min (cuisson)</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</si>
  <si>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</si>
  <si>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</si>
  <si>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</si>
  <si>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</si>
  <si>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</si>
  <si>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</si>
  <si>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</si>
  <si>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</si>
  <si>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HARICOT DE MOUTON</t>
  </si>
  <si>
    <t>HARICOT DE MOUTON  GRO_CDC_148</t>
  </si>
  <si>
    <t>1.</t>
  </si>
  <si>
    <t>2.</t>
  </si>
  <si>
    <t>3.</t>
  </si>
  <si>
    <t>4.</t>
  </si>
  <si>
    <t>5.</t>
  </si>
  <si>
    <t>6.</t>
  </si>
  <si>
    <t>7.</t>
  </si>
  <si>
    <t>8.</t>
  </si>
  <si>
    <t>9.</t>
  </si>
  <si>
    <t>↳ NAVARIN D’AGNEAU  GRO_CDC_128</t>
  </si>
  <si>
    <t>↳ Fond brun de veau reconstitue (collectivite)  GRO-FOND-VEAU</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</si>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</sst>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553.44278</v>
      </c>
    </row>
    <row r="12">
      <c r="A12" t="s" s="3">
        <v>17</v>
      </c>
      <c r="B12" s="4">
        <v>5.5344278</v>
      </c>
    </row>
    <row r="13">
      <c r="A13"/>
      <c r="B13"/>
    </row>
    <row r="14">
      <c r="A14" t="s" s="5">
        <v>18</v>
      </c>
      <c r="B14" t="s" s="5">
        <v>15</v>
      </c>
    </row>
    <row r="15">
      <c r="A15" t="s" s="5">
        <v>19</v>
      </c>
      <c r="B15" s="6">
        <v>553.44278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1</v>
      </c>
      <c r="E7" s="11">
        <f>D7*$B$2</f>
        <v>1</v>
      </c>
      <c r="F7" t="s">
        <v>35</v>
      </c>
      <c r="G7" s="4">
        <f>E7*0.99158</f>
        <v>0.99158</v>
      </c>
    </row>
    <row r="8">
      <c r="A8" t="s">
        <v>36</v>
      </c>
      <c r="B8" t="s">
        <v>37</v>
      </c>
      <c r="C8" t="s">
        <v>38</v>
      </c>
      <c r="D8" s="9">
        <v>4</v>
      </c>
      <c r="E8" s="11">
        <f>D8*$B$2</f>
        <v>4</v>
      </c>
      <c r="F8" t="s">
        <v>35</v>
      </c>
      <c r="G8" s="4">
        <f>E8*11.08</f>
        <v>44.32</v>
      </c>
    </row>
    <row r="9">
      <c r="A9" t="s">
        <v>39</v>
      </c>
      <c r="B9" t="s">
        <v>40</v>
      </c>
      <c r="C9" t="s">
        <v>41</v>
      </c>
      <c r="D9" s="9">
        <v>1.28</v>
      </c>
      <c r="E9" s="11">
        <f>D9*$B$2</f>
        <v>1.28</v>
      </c>
      <c r="F9" t="s">
        <v>35</v>
      </c>
      <c r="G9" s="4">
        <f>E9*2.8</f>
        <v>3.584</v>
      </c>
    </row>
    <row r="10">
      <c r="A10" t="s" s="12">
        <v>42</v>
      </c>
      <c r="B10" t="s">
        <v>43</v>
      </c>
      <c r="C10" t="s">
        <v>44</v>
      </c>
      <c r="D10" s="9">
        <v>23.4</v>
      </c>
      <c r="E10" s="11">
        <f>D10*$B$2</f>
        <v>23.4</v>
      </c>
      <c r="F10" t="s">
        <v>45</v>
      </c>
      <c r="G10" s="4">
        <f>E10*0.003</f>
        <v>0.0702</v>
      </c>
    </row>
    <row r="11">
      <c r="A11" t="s">
        <v>46</v>
      </c>
      <c r="B11" t="s">
        <v>47</v>
      </c>
      <c r="C11" t="s">
        <v>48</v>
      </c>
      <c r="D11" s="9">
        <v>0.012</v>
      </c>
      <c r="E11" s="11">
        <f>D11*$B$2</f>
        <v>0.012</v>
      </c>
      <c r="F11" t="s">
        <v>35</v>
      </c>
      <c r="G11" s="4">
        <f>E11*25</f>
        <v>0.3</v>
      </c>
    </row>
    <row r="12">
      <c r="A12" t="s">
        <v>49</v>
      </c>
      <c r="B12" t="s">
        <v>50</v>
      </c>
      <c r="C12" t="s">
        <v>51</v>
      </c>
      <c r="D12" s="9">
        <v>2</v>
      </c>
      <c r="E12" s="11">
        <f>D12*$B$2</f>
        <v>2</v>
      </c>
      <c r="F12" t="s">
        <v>35</v>
      </c>
      <c r="G12" s="4">
        <f>E12*14</f>
        <v>28</v>
      </c>
    </row>
    <row r="13">
      <c r="A13" t="s">
        <v>52</v>
      </c>
      <c r="B13" t="s">
        <v>53</v>
      </c>
      <c r="C13" t="s">
        <v>54</v>
      </c>
      <c r="D13" s="9">
        <v>0.075</v>
      </c>
      <c r="E13" s="11">
        <f>D13*$B$2</f>
        <v>0.075</v>
      </c>
      <c r="F13" t="s">
        <v>35</v>
      </c>
      <c r="G13" s="4">
        <f>E13*9.5</f>
        <v>0.7125</v>
      </c>
    </row>
    <row r="14">
      <c r="A14" t="s">
        <v>55</v>
      </c>
      <c r="B14" t="s">
        <v>56</v>
      </c>
      <c r="C14" t="s">
        <v>57</v>
      </c>
      <c r="D14" s="9">
        <v>5</v>
      </c>
      <c r="E14" s="11">
        <f>D14*$B$2</f>
        <v>5</v>
      </c>
      <c r="F14" t="s">
        <v>35</v>
      </c>
      <c r="G14" s="4">
        <f>E14*4.15</f>
        <v>20.75</v>
      </c>
    </row>
    <row r="15">
      <c r="A15" t="s">
        <v>58</v>
      </c>
      <c r="B15" t="s">
        <v>59</v>
      </c>
      <c r="C15" t="s">
        <v>60</v>
      </c>
      <c r="D15" s="9">
        <v>0.5</v>
      </c>
      <c r="E15" s="11">
        <f>D15*$B$2</f>
        <v>0.5</v>
      </c>
      <c r="F15" t="s">
        <v>35</v>
      </c>
      <c r="G15" s="4">
        <f>E15*0.56</f>
        <v>0.28</v>
      </c>
    </row>
    <row r="16">
      <c r="A16" t="s">
        <v>61</v>
      </c>
      <c r="B16" t="s">
        <v>62</v>
      </c>
      <c r="C16" t="s">
        <v>63</v>
      </c>
      <c r="D16" s="9">
        <v>0.6</v>
      </c>
      <c r="E16" s="11">
        <f>D16*$B$2</f>
        <v>0.6</v>
      </c>
      <c r="F16" t="s">
        <v>35</v>
      </c>
      <c r="G16" s="4">
        <f>E16*0</f>
        <v>0</v>
      </c>
    </row>
    <row r="17">
      <c r="A17" t="s">
        <v>64</v>
      </c>
      <c r="B17" t="s">
        <v>65</v>
      </c>
      <c r="C17" t="s">
        <v>66</v>
      </c>
      <c r="D17" s="9">
        <v>1</v>
      </c>
      <c r="E17" s="11">
        <f>D17*$B$2</f>
        <v>1</v>
      </c>
      <c r="F17" t="s">
        <v>45</v>
      </c>
      <c r="G17" s="4">
        <f>E17*1.05</f>
        <v>1.05</v>
      </c>
    </row>
    <row r="18">
      <c r="A18" t="s">
        <v>67</v>
      </c>
      <c r="B18" t="s">
        <v>68</v>
      </c>
      <c r="C18" t="s">
        <v>69</v>
      </c>
      <c r="D18" s="9">
        <v>1</v>
      </c>
      <c r="E18" s="11">
        <f>D18*$B$2</f>
        <v>1</v>
      </c>
      <c r="F18" t="s">
        <v>35</v>
      </c>
      <c r="G18" s="4">
        <f>E18*1.1</f>
        <v>1.1</v>
      </c>
    </row>
    <row r="19">
      <c r="A19" t="s">
        <v>70</v>
      </c>
      <c r="B19" t="s">
        <v>71</v>
      </c>
      <c r="C19" t="s">
        <v>69</v>
      </c>
      <c r="D19" s="9">
        <v>5</v>
      </c>
      <c r="E19" s="11">
        <f>D19*$B$2</f>
        <v>5</v>
      </c>
      <c r="F19" t="s">
        <v>35</v>
      </c>
      <c r="G19" s="4">
        <f>E19*0.4</f>
        <v>2</v>
      </c>
    </row>
    <row r="20">
      <c r="A20" t="s">
        <v>72</v>
      </c>
      <c r="B20" t="s">
        <v>73</v>
      </c>
      <c r="C20" t="s">
        <v>74</v>
      </c>
      <c r="D20" s="9">
        <v>3</v>
      </c>
      <c r="E20" s="11">
        <f>D20*$B$2</f>
        <v>3</v>
      </c>
      <c r="F20" t="s">
        <v>35</v>
      </c>
      <c r="G20" s="4">
        <f>E20*4.32</f>
        <v>12.96</v>
      </c>
    </row>
    <row r="21">
      <c r="A21" t="s">
        <v>75</v>
      </c>
      <c r="B21" t="s">
        <v>76</v>
      </c>
      <c r="C21" t="s">
        <v>77</v>
      </c>
      <c r="D21" s="9">
        <v>0.45</v>
      </c>
      <c r="E21" s="11">
        <f>D21*$B$2</f>
        <v>0.45</v>
      </c>
      <c r="F21" t="s">
        <v>35</v>
      </c>
      <c r="G21" s="4">
        <f>E21*9.26</f>
        <v>4.167</v>
      </c>
    </row>
    <row r="22">
      <c r="A22" t="s">
        <v>78</v>
      </c>
      <c r="B22" t="s">
        <v>79</v>
      </c>
      <c r="C22" t="s">
        <v>77</v>
      </c>
      <c r="D22" s="9">
        <v>0.25</v>
      </c>
      <c r="E22" s="11">
        <f>D22*$B$2</f>
        <v>0.25</v>
      </c>
      <c r="F22" t="s">
        <v>35</v>
      </c>
      <c r="G22" s="4">
        <f>E22*7.07</f>
        <v>1.7675</v>
      </c>
    </row>
    <row r="23">
      <c r="A23" t="s">
        <v>80</v>
      </c>
      <c r="B23" t="s">
        <v>81</v>
      </c>
      <c r="C23" t="s">
        <v>77</v>
      </c>
      <c r="D23" s="9">
        <v>5</v>
      </c>
      <c r="E23" s="11">
        <f>D23*$B$2</f>
        <v>5</v>
      </c>
      <c r="F23" t="s">
        <v>35</v>
      </c>
      <c r="G23" s="4">
        <f>E23*2.92</f>
        <v>14.6</v>
      </c>
    </row>
    <row r="24">
      <c r="A24" t="s">
        <v>82</v>
      </c>
      <c r="B24" t="s">
        <v>83</v>
      </c>
      <c r="C24" t="s">
        <v>84</v>
      </c>
      <c r="D24" s="9">
        <v>3</v>
      </c>
      <c r="E24" s="11">
        <f>D24*$B$2</f>
        <v>3</v>
      </c>
      <c r="F24" t="s">
        <v>35</v>
      </c>
      <c r="G24" s="4">
        <f>E24*3.85</f>
        <v>11.55</v>
      </c>
    </row>
    <row r="25">
      <c r="A25" t="s">
        <v>85</v>
      </c>
      <c r="B25" t="s">
        <v>86</v>
      </c>
      <c r="C25" t="s">
        <v>87</v>
      </c>
      <c r="D25" s="9">
        <v>16</v>
      </c>
      <c r="E25" s="11">
        <f>D25*$B$2</f>
        <v>16</v>
      </c>
      <c r="F25" t="s">
        <v>35</v>
      </c>
      <c r="G25" s="4">
        <f>E25*24.35</f>
        <v>389.6</v>
      </c>
    </row>
    <row r="26">
      <c r="A26" t="s">
        <v>88</v>
      </c>
      <c r="B26" t="s">
        <v>89</v>
      </c>
      <c r="C26" t="s">
        <v>90</v>
      </c>
      <c r="D26" s="9">
        <v>4</v>
      </c>
      <c r="E26" s="11">
        <f>D26*$B$2</f>
        <v>4</v>
      </c>
      <c r="F26" t="s">
        <v>35</v>
      </c>
      <c r="G26" s="4">
        <f>E26*3.91</f>
        <v>15.64</v>
      </c>
    </row>
    <row r="27">
      <c r="A27"/>
      <c r="B27"/>
      <c r="C27"/>
      <c r="D27"/>
      <c r="E27"/>
      <c r="F27" t="s" s="3">
        <v>91</v>
      </c>
      <c r="G27" s="13">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92</v>
      </c>
      <c r="B1" t="s" s="2">
        <v>93</v>
      </c>
      <c r="C1" t="s" s="2">
        <v>94</v>
      </c>
      <c r="D1" t="s" s="2">
        <v>95</v>
      </c>
      <c r="E1" t="s" s="2">
        <v>30</v>
      </c>
      <c r="F1" t="s" s="2">
        <v>5</v>
      </c>
    </row>
    <row r="2">
      <c r="A2">
        <v>0</v>
      </c>
      <c r="B2" t="s">
        <v>2</v>
      </c>
      <c r="C2" t="s">
        <v>96</v>
      </c>
      <c r="D2" s="11">
        <v>100</v>
      </c>
      <c r="E2" t="s">
        <v>25</v>
      </c>
      <c r="F2" t="s">
        <v>97</v>
      </c>
    </row>
    <row r="3">
      <c r="A3">
        <v>1</v>
      </c>
      <c r="B3" t="s">
        <v>98</v>
      </c>
      <c r="C3" t="s">
        <v>96</v>
      </c>
      <c r="D3" s="11">
        <v>100</v>
      </c>
      <c r="E3" t="s">
        <v>25</v>
      </c>
      <c r="F3" t="s">
        <v>99</v>
      </c>
    </row>
    <row r="4">
      <c r="A4">
        <v>2</v>
      </c>
      <c r="B4" t="s">
        <v>100</v>
      </c>
      <c r="C4" t="s">
        <v>101</v>
      </c>
      <c r="D4" s="11">
        <v>16</v>
      </c>
      <c r="E4" t="s">
        <v>35</v>
      </c>
      <c r="F4" t="s">
        <v>87</v>
      </c>
    </row>
    <row r="5">
      <c r="A5">
        <v>2</v>
      </c>
      <c r="B5" t="s">
        <v>102</v>
      </c>
      <c r="C5" t="s">
        <v>101</v>
      </c>
      <c r="D5" s="11">
        <v>1</v>
      </c>
      <c r="E5" t="s">
        <v>45</v>
      </c>
      <c r="F5" t="s">
        <v>66</v>
      </c>
    </row>
    <row r="6">
      <c r="A6">
        <v>2</v>
      </c>
      <c r="B6" t="s">
        <v>103</v>
      </c>
      <c r="C6" t="s">
        <v>101</v>
      </c>
      <c r="D6" s="11">
        <v>3</v>
      </c>
      <c r="E6" t="s">
        <v>35</v>
      </c>
      <c r="F6" t="s">
        <v>74</v>
      </c>
    </row>
    <row r="7">
      <c r="A7">
        <v>2</v>
      </c>
      <c r="B7" t="s">
        <v>104</v>
      </c>
      <c r="C7" t="s">
        <v>101</v>
      </c>
      <c r="D7" s="11">
        <v>0.2</v>
      </c>
      <c r="E7" t="s">
        <v>35</v>
      </c>
      <c r="F7" t="s">
        <v>77</v>
      </c>
    </row>
    <row r="8">
      <c r="A8">
        <v>2</v>
      </c>
      <c r="B8" t="s">
        <v>105</v>
      </c>
      <c r="C8" t="s">
        <v>96</v>
      </c>
      <c r="D8" s="11">
        <v>12</v>
      </c>
      <c r="E8" t="s">
        <v>45</v>
      </c>
      <c r="F8" t="s">
        <v>106</v>
      </c>
    </row>
    <row r="9">
      <c r="A9">
        <v>3</v>
      </c>
      <c r="B9" t="s">
        <v>107</v>
      </c>
      <c r="C9" t="s">
        <v>101</v>
      </c>
      <c r="D9" s="11">
        <v>11.7</v>
      </c>
      <c r="E9" t="s">
        <v>45</v>
      </c>
      <c r="F9" t="s">
        <v>44</v>
      </c>
    </row>
    <row r="10">
      <c r="A10">
        <v>3</v>
      </c>
      <c r="B10" t="s">
        <v>108</v>
      </c>
      <c r="C10" t="s">
        <v>101</v>
      </c>
      <c r="D10" s="11">
        <v>0.3</v>
      </c>
      <c r="E10" t="s">
        <v>35</v>
      </c>
      <c r="F10" t="s">
        <v>63</v>
      </c>
    </row>
    <row r="11">
      <c r="A11">
        <v>2</v>
      </c>
      <c r="B11" t="s">
        <v>109</v>
      </c>
      <c r="C11" t="s">
        <v>101</v>
      </c>
      <c r="D11" s="11">
        <v>0.88</v>
      </c>
      <c r="E11" t="s">
        <v>35</v>
      </c>
      <c r="F11" t="s">
        <v>41</v>
      </c>
    </row>
    <row r="12">
      <c r="A12">
        <v>2</v>
      </c>
      <c r="B12" t="s">
        <v>110</v>
      </c>
      <c r="C12" t="s">
        <v>101</v>
      </c>
      <c r="D12" s="11">
        <v>0.5</v>
      </c>
      <c r="E12" t="s">
        <v>35</v>
      </c>
      <c r="F12" t="s">
        <v>60</v>
      </c>
    </row>
    <row r="13">
      <c r="A13">
        <v>2</v>
      </c>
      <c r="B13" t="s">
        <v>111</v>
      </c>
      <c r="C13" t="s">
        <v>101</v>
      </c>
      <c r="D13" s="11">
        <v>0.06</v>
      </c>
      <c r="E13" t="s">
        <v>35</v>
      </c>
      <c r="F13" t="s">
        <v>54</v>
      </c>
    </row>
    <row r="14">
      <c r="A14">
        <v>2</v>
      </c>
      <c r="B14" t="s">
        <v>112</v>
      </c>
      <c r="C14" t="s">
        <v>101</v>
      </c>
      <c r="D14" s="11">
        <v>3</v>
      </c>
      <c r="E14" t="s">
        <v>35</v>
      </c>
      <c r="F14" t="s">
        <v>84</v>
      </c>
    </row>
    <row r="15">
      <c r="A15">
        <v>2</v>
      </c>
      <c r="B15" t="s">
        <v>113</v>
      </c>
      <c r="C15" t="s">
        <v>101</v>
      </c>
      <c r="D15" s="11">
        <v>0.25</v>
      </c>
      <c r="E15" t="s">
        <v>35</v>
      </c>
      <c r="F15" t="s">
        <v>77</v>
      </c>
    </row>
    <row r="16">
      <c r="A16">
        <v>2</v>
      </c>
      <c r="B16" t="s">
        <v>114</v>
      </c>
      <c r="C16" t="s">
        <v>96</v>
      </c>
      <c r="D16" s="11">
        <v>1</v>
      </c>
      <c r="E16" t="s">
        <v>25</v>
      </c>
      <c r="F16" t="s">
        <v>115</v>
      </c>
    </row>
    <row r="17">
      <c r="A17">
        <v>1</v>
      </c>
      <c r="B17" t="s">
        <v>116</v>
      </c>
      <c r="C17" t="s">
        <v>96</v>
      </c>
      <c r="D17" s="11">
        <v>12</v>
      </c>
      <c r="E17" t="s">
        <v>45</v>
      </c>
      <c r="F17" t="s">
        <v>106</v>
      </c>
    </row>
    <row r="18">
      <c r="A18">
        <v>2</v>
      </c>
      <c r="B18" t="s">
        <v>117</v>
      </c>
      <c r="C18" t="s">
        <v>101</v>
      </c>
      <c r="D18" s="11">
        <v>11.7</v>
      </c>
      <c r="E18" t="s">
        <v>45</v>
      </c>
      <c r="F18" t="s">
        <v>44</v>
      </c>
    </row>
    <row r="19">
      <c r="A19">
        <v>2</v>
      </c>
      <c r="B19" t="s">
        <v>118</v>
      </c>
      <c r="C19" t="s">
        <v>101</v>
      </c>
      <c r="D19" s="11">
        <v>0.3</v>
      </c>
      <c r="E19" t="s">
        <v>35</v>
      </c>
      <c r="F19" t="s">
        <v>63</v>
      </c>
    </row>
    <row r="20">
      <c r="A20">
        <v>1</v>
      </c>
      <c r="B20" t="s">
        <v>119</v>
      </c>
      <c r="C20" t="s">
        <v>101</v>
      </c>
      <c r="D20" s="11">
        <v>5</v>
      </c>
      <c r="E20" t="s">
        <v>35</v>
      </c>
      <c r="F20" t="s">
        <v>57</v>
      </c>
    </row>
    <row r="21">
      <c r="A21">
        <v>1</v>
      </c>
      <c r="B21" t="s">
        <v>120</v>
      </c>
      <c r="C21" t="s">
        <v>101</v>
      </c>
      <c r="D21" s="11">
        <v>1</v>
      </c>
      <c r="E21" t="s">
        <v>35</v>
      </c>
      <c r="F21" t="s">
        <v>69</v>
      </c>
    </row>
    <row r="22">
      <c r="A22">
        <v>1</v>
      </c>
      <c r="B22" t="s">
        <v>121</v>
      </c>
      <c r="C22" t="s">
        <v>101</v>
      </c>
      <c r="D22" s="11">
        <v>4</v>
      </c>
      <c r="E22" t="s">
        <v>35</v>
      </c>
      <c r="F22" t="s">
        <v>90</v>
      </c>
    </row>
    <row r="23">
      <c r="A23">
        <v>1</v>
      </c>
      <c r="B23" t="s">
        <v>122</v>
      </c>
      <c r="C23" t="s">
        <v>101</v>
      </c>
      <c r="D23" s="11">
        <v>4</v>
      </c>
      <c r="E23" t="s">
        <v>35</v>
      </c>
      <c r="F23" t="s">
        <v>38</v>
      </c>
    </row>
    <row r="24">
      <c r="A24">
        <v>1</v>
      </c>
      <c r="B24" t="s">
        <v>123</v>
      </c>
      <c r="C24" t="s">
        <v>101</v>
      </c>
      <c r="D24" s="11">
        <v>5</v>
      </c>
      <c r="E24" t="s">
        <v>35</v>
      </c>
      <c r="F24" t="s">
        <v>77</v>
      </c>
    </row>
    <row r="25">
      <c r="A25">
        <v>1</v>
      </c>
      <c r="B25" t="s">
        <v>124</v>
      </c>
      <c r="C25" t="s">
        <v>101</v>
      </c>
      <c r="D25" s="11">
        <v>2</v>
      </c>
      <c r="E25" t="s">
        <v>25</v>
      </c>
      <c r="F25" t="s">
        <v>51</v>
      </c>
    </row>
    <row r="26">
      <c r="A26">
        <v>1</v>
      </c>
      <c r="B26" t="s">
        <v>125</v>
      </c>
      <c r="C26" t="s">
        <v>101</v>
      </c>
      <c r="D26" s="11">
        <v>0.015</v>
      </c>
      <c r="E26" t="s">
        <v>35</v>
      </c>
      <c r="F26" t="s">
        <v>54</v>
      </c>
    </row>
    <row r="27">
      <c r="A27">
        <v>1</v>
      </c>
      <c r="B27" t="s">
        <v>126</v>
      </c>
      <c r="C27" t="s">
        <v>101</v>
      </c>
      <c r="D27" s="11">
        <v>0.012</v>
      </c>
      <c r="E27" t="s">
        <v>35</v>
      </c>
      <c r="F27" t="s">
        <v>48</v>
      </c>
    </row>
    <row r="28">
      <c r="A28">
        <v>1</v>
      </c>
      <c r="B28" t="s">
        <v>127</v>
      </c>
      <c r="C28" t="s">
        <v>101</v>
      </c>
      <c r="D28" s="11">
        <v>1</v>
      </c>
      <c r="E28" t="s">
        <v>35</v>
      </c>
      <c r="F28" t="s">
        <v>34</v>
      </c>
    </row>
    <row r="29">
      <c r="A29">
        <v>1</v>
      </c>
      <c r="B29" t="s">
        <v>128</v>
      </c>
      <c r="C29" t="s">
        <v>101</v>
      </c>
      <c r="D29" s="11">
        <v>1</v>
      </c>
      <c r="E29" t="s">
        <v>35</v>
      </c>
      <c r="F29" t="s">
        <v>69</v>
      </c>
    </row>
    <row r="30">
      <c r="A30">
        <v>1</v>
      </c>
      <c r="B30" t="s">
        <v>128</v>
      </c>
      <c r="C30" t="s">
        <v>101</v>
      </c>
      <c r="D30" s="11">
        <v>4</v>
      </c>
      <c r="E30" t="s">
        <v>35</v>
      </c>
      <c r="F30" t="s">
        <v>69</v>
      </c>
    </row>
    <row r="31">
      <c r="A31">
        <v>1</v>
      </c>
      <c r="B31" t="s">
        <v>129</v>
      </c>
      <c r="C31" t="s">
        <v>101</v>
      </c>
      <c r="D31" s="11">
        <v>0.4</v>
      </c>
      <c r="E31" t="s">
        <v>35</v>
      </c>
      <c r="F31" t="s">
        <v>41</v>
      </c>
    </row>
    <row r="32">
      <c r="A32">
        <v>1</v>
      </c>
      <c r="B32" t="s">
        <v>130</v>
      </c>
      <c r="C32" t="s">
        <v>101</v>
      </c>
      <c r="D32" s="11">
        <v>0.25</v>
      </c>
      <c r="E32" t="s">
        <v>35</v>
      </c>
      <c r="F32" t="s">
        <v>77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131</v>
      </c>
      <c r="B1" t="s" s="2">
        <v>132</v>
      </c>
      <c r="C1" t="s" s="2">
        <v>133</v>
      </c>
      <c r="D1" t="s" s="2">
        <v>134</v>
      </c>
      <c r="E1" t="s" s="2">
        <v>135</v>
      </c>
      <c r="F1" t="s" s="2">
        <v>136</v>
      </c>
    </row>
    <row r="2">
      <c r="A2" t="s">
        <v>2</v>
      </c>
      <c r="B2">
        <v>1</v>
      </c>
      <c r="C2" t="s">
        <v>137</v>
      </c>
      <c r="D2" t="inlineStr" s="14">
        <is>
          <t>Mise en place du poste de travail C - Vérifier les D.L.C.,peser les denrées,sélectionner le matériel nécessaire. - Laver et désinfecter le matériel et le poste de travail en suivant les protocoles. O</t>
        </is>
      </c>
      <c r="E2" t="s" s="14"/>
      <c r="F2"/>
    </row>
    <row r="3">
      <c r="A3" t="s">
        <v>2</v>
      </c>
      <c r="B3">
        <v>2</v>
      </c>
      <c r="C3" t="s">
        <v>138</v>
      </c>
      <c r="D3" t="inlineStr" s="14">
        <is>
          <t>Préparations préliminaires 4 - La veille : faire tremper les haricots. - Déconditionner les dés de tomates surgelés suivant la procédure.Réserver. P - Laver et désinfecter les végétaux,suivant la procédure.Réserver au froid. - Confectionner un bouquet garni.Piquer un oignon avec les clous de girofle. L - Hacher les 4 kg d’oignons.Réserver. - Détailler en lardons la poitrine fraîche.Réserver au froid. E - Trancher le saucisson à l’ail en rondelles.Réserver au froid.</t>
        </is>
      </c>
      <c r="E3" t="s" s="14"/>
      <c r="F3"/>
    </row>
    <row r="4">
      <c r="A4" t="s">
        <v>2</v>
      </c>
      <c r="B4">
        <v>3</v>
      </c>
      <c r="C4" t="s">
        <v>139</v>
      </c>
      <c r="D4" t="s" s="14">
        <v>140</v>
      </c>
      <c r="E4" t="s" s="14"/>
      <c r="F4"/>
    </row>
    <row r="5">
      <c r="A5" t="s">
        <v>2</v>
      </c>
      <c r="B5">
        <v>4</v>
      </c>
      <c r="C5" t="s">
        <v>138</v>
      </c>
      <c r="D5" t="inlineStr" s="14">
        <is>
          <t>Marquer la cuisson des haricots 1 - Prévoir de faire tremper les haricots dans la marmite de cuisson le temps nécess saire. - Avant la cuisson,rincer plusieurs fois les haricots,en éliminant l’eau par la bonde robinet. - Couvrir largement d’eau froide les haricots.Porter à ébullition. - Écumer à l’aide d’une écumoire.Ajouter la garniture aromatique.Écumer à nouveau. - Cuire doucement.Saler aux 3/4 de la cuisson.Vérifier la cuisson.</t>
        </is>
      </c>
      <c r="E5" t="s" s="14"/>
      <c r="F5"/>
    </row>
    <row r="6">
      <c r="A6" t="s">
        <v>2</v>
      </c>
      <c r="B6">
        <v>5</v>
      </c>
      <c r="C6" t="s">
        <v>141</v>
      </c>
      <c r="D6" t="inlineStr" s="14">
        <is>
          <t>Assaisonner les haricots - Dans la sauteuse,à l’huile,faire revenir les oignons hachés et les lardons. - Ajouter les dés de tomates surgelés,la tomate concentrée,l’ail haché et l’assaisonnement. - Éventuellement,ajouter un peu de fond de cuisson des haricots. - Laisser cuire et réduire à feu doux afin d’obtenir la consistance d’une fondue. - Dans la sauteuse,ajouter les haricots à la fondue de tomates.Mélanger et lier l’eng semble.Rectifier l’assaisonnement.</t>
        </is>
      </c>
      <c r="E6" t="s" s="14"/>
      <c r="F6"/>
    </row>
    <row r="7">
      <c r="A7" t="s">
        <v>2</v>
      </c>
      <c r="B7">
        <v>6</v>
      </c>
      <c r="C7" t="s">
        <v>142</v>
      </c>
      <c r="D7" t="inlineStr" s="14">
        <is>
          <t>Mélanger le navarin aux haricots - Dans la sauteuse,ajouter le navarin d’agneau aux haricots.Mélanger délicatement les deux éléments à l’aide d’une écumoire. - Pour la cuisson du navarin au four en bacs GN 1/1,ajouter directement les haricots au navarin cuit dans leurs bacs de cuisson. - Agiter les bacs GN d’un mouvement circulaire pour lier tous les éléments.</t>
        </is>
      </c>
      <c r="E7" t="s" s="14"/>
      <c r="F7"/>
    </row>
    <row r="8">
      <c r="A8" t="s">
        <v>2</v>
      </c>
      <c r="B8">
        <v>7</v>
      </c>
      <c r="C8" t="s">
        <v>143</v>
      </c>
      <c r="D8" t="inlineStr" s="14">
        <is>
          <t>Terminer la préparation du cassoulet - Répartir dans les bacs de cassoulet,les rondelles de saucisson à l’ail ou les saucisses de Toulouse préalablement grillées (on peut aussi les chauffer et griller cette garniture à part et les réserver en bacs GN,pour faciliter le tri lors du service). - Saupoudrer la surface des bacs de cassoulet avec la chapelure. - Étager les bacs garnis en les espaçant sur l’échelle de cuisson. - Préchauffer le four en position chaleur sèche à la température de + 175 °C. - Enfourner.Gratiner.Respecter la procédure de fin de cuisson.Couvrir. - Stocker en armoire chaude et maintenir à + 63 °C à cœur,en attente de consommation.</t>
        </is>
      </c>
      <c r="E8" t="s" s="14"/>
      <c r="F8"/>
    </row>
    <row r="9">
      <c r="A9" t="s">
        <v>2</v>
      </c>
      <c r="B9">
        <v>8</v>
      </c>
      <c r="C9" t="s">
        <v>144</v>
      </c>
      <c r="D9" t="s" s="14">
        <v>145</v>
      </c>
      <c r="E9" t="s" s="14"/>
      <c r="F9"/>
    </row>
    <row r="10">
      <c r="A10" t="s">
        <v>2</v>
      </c>
      <c r="B10">
        <v>9</v>
      </c>
      <c r="C10"/>
      <c r="D10" t="inlineStr" s="14">
        <is>
          <t>Historique - Le halicot de mouton,dont on a fait à tort le haricot de mouton,était un ragoût de mouton aux fèves. - Dans le cassoulet de Toulouse,on peut y ajouter du confit de canard ou d’oie.</t>
        </is>
      </c>
      <c r="E10" t="s" s="14"/>
      <c r="F10"/>
    </row>
    <row r="11">
      <c r="A11" t="s">
        <v>146</v>
      </c>
      <c r="B11">
        <v>1</v>
      </c>
      <c r="C11" t="s">
        <v>137</v>
      </c>
      <c r="D11" t="inlineStr" s="14">
        <is>
          <t>Mise en place du poste de travail - Vérifier les D.L.C.,peser les denrées,sélectionner le matériel nécessaire. - Laver et désinfecter le matériel et le poste de travail en suivant les protocoles.</t>
        </is>
      </c>
      <c r="E11" t="s" s="14"/>
      <c r="F11"/>
    </row>
    <row r="12">
      <c r="A12" t="s">
        <v>146</v>
      </c>
      <c r="B12">
        <v>2</v>
      </c>
      <c r="C12" t="s">
        <v>147</v>
      </c>
      <c r="D12" t="inlineStr" s="14">
        <is>
          <t>Préparations préliminaires - Déconditionner la viande d’agneau suivant la procédure.Réserver au froid dans 1bac GN 2/1 H 250 muni d’une grille égouttoir. - Déconditionner la boîte de tomate concentrée.Débarrasser et réserver au froid,dans une calotte filmée. - Déconditionner les légumes surgelés.Réserver séparément au froid dans des calottes. - Laver et désinfecter le persil et les éléments du bouquet garni. 4 - Ficeler les éléments du bouquet garni. - Au cutter,hacher le persil.Réserver au froid dans une calotte filmée. - Dans un rondeau,réaliser 12 litres de fond brun clair,à partir de fond déshydraté,en se reportant aux recommandations du fabricant.Réserver au chaud en attente d’utilisation.</t>
        </is>
      </c>
      <c r="E12" t="s" s="14"/>
      <c r="F12" t="s">
        <v>148</v>
      </c>
    </row>
    <row r="13">
      <c r="A13" t="s">
        <v>146</v>
      </c>
      <c r="B13">
        <v>3</v>
      </c>
      <c r="C13" t="s">
        <v>149</v>
      </c>
      <c r="D13" t="inlineStr" s="14">
        <is>
          <t>Glacer les oignons grelots à brun - Déposer les petits oignons grelots dans un bac GN 1/1 H 45 et les glacer (voir fiche Petits oignons glacés à brun - Chapitre Légumes).</t>
        </is>
      </c>
      <c r="E13" t="s" s="14"/>
      <c r="F13" t="s">
        <v>150</v>
      </c>
    </row>
    <row r="14">
      <c r="A14" t="s">
        <v>146</v>
      </c>
      <c r="B14">
        <v>4</v>
      </c>
      <c r="C14" t="s">
        <v>139</v>
      </c>
      <c r="D14" t="inlineStr" s="14">
        <is>
          <t>Marquer la cuisson du navarin - Préchauffer le four sur la position chaleur sèche à + 250 °C. - Répartir la viande dans 6 bacs GN 1/1 H 45 perforés.Etager les bacs sur l’échelle de four. - Mettre un bac dans le bas de l’échelle pour récupérer les graisses de cuisson. - Enfourner l’échelle.Saisir et faire colorer la viande sur toutes les faces.En cours de coloration,ajouter les oignons. - Dans la sauteuse,déposer la viande et les oignons.Singer.Enrober la viande et les oignons avec la farine.Faire suer à couvert 2 à 3 minutes. - Ajouter la tomate concentrée délayée dans un peu de fond brun clair,l’ail haché,le bouquet garni ,les herbes de Provence et le fond brun clair.Saler et poivrer. - Piquer la sonde de cuisson au cœur d’un morceau d’agneau. - Porter à ébullition.Ecumer la surface.Réduire la source de chaleur et à couvert,laisser mijoter à feu doux,durant 1 h,1 h 30.Atteindre + 95 °C à cœur.Vérifier la cuisson. - Respecter la procédure de fin de cuisson. - Décanter les morceaux de viande dans 4 bacs GN 1/1 H 100.Ajouter les petits oignons grelots glacés à brun sur la viande.Réserver au chaud. - Dépouiller la sauce.Réduire la sauce au volume de 12 litres et à la consistance désirée. - Rectifier l’assaisonnement.Mixer la sauce pour la rendre homogène. - Répartir la sauce sur les 4 bacs de viande.Agiter les bacs pour lier tous les éléments. - Stocker en armoire chaude et maintenir à + 63 °C,en attente de consommation. Pour la cuisson au four - Répartir dans 4 bacs GN 1/1 H 100,la viande singée,l’ail haché,la tomate concentrée délayée,le sel,le poivre et 12 litres de fond brun clair. - Piquer la sonde de cuisson dans un morceau de viande.Cuire au four à + 170°C à chaleur mixte durant 1 heure environ.Atteindre + 95 °C au cœur de la viande.Ajouter les petits oignons grelots. - Dégraisser et dépouiller la surface du navarin.Agiter les bacs pour lier tous les éléments.</t>
        </is>
      </c>
      <c r="E14" t="s" s="14"/>
      <c r="F14" t="s">
        <v>151</v>
      </c>
    </row>
    <row r="15">
      <c r="A15" t="s">
        <v>146</v>
      </c>
      <c r="B15">
        <v>5</v>
      </c>
      <c r="C15" t="s">
        <v>152</v>
      </c>
      <c r="D15" t="s" s="14">
        <v>153</v>
      </c>
      <c r="E15" t="s" s="14"/>
      <c r="F15"/>
    </row>
    <row r="16">
      <c r="A16" t="s">
        <v>146</v>
      </c>
      <c r="B16">
        <v>6</v>
      </c>
      <c r="C16" t="s">
        <v>154</v>
      </c>
      <c r="D16" t="inlineStr" s="14">
        <is>
          <t>Variantes Sauté d’agneau aux pommes - Cuire à la vapeur,15 à 20 minutes,20 kg de pommes de terre type BF15. - Mettre les pommes de terre cuites dans 4 bacs GN 1/ H 100,saucer de fond de cuisson. Prévoir,6 litres de fond de cuisson supplémentaires au départ de la cuisson de la viande. Haricot de mouton - Ajouter au navarin,7 kg de cocos ou de flageolets préalablement cuits et égouttés. - Mijoter quelques instants les 2 éléments ensemble. Sauté d’agneau printanier - Ajouter 20 kg de jardinière de légumes surgelés cuits à la vapeur.</t>
        </is>
      </c>
      <c r="E16" t="s" s="14"/>
      <c r="F16" t="s">
        <v>155</v>
      </c>
    </row>
    <row r="17">
      <c r="A17" t="s">
        <v>156</v>
      </c>
      <c r="B17">
        <v>1</v>
      </c>
      <c r="C17" t="s">
        <v>157</v>
      </c>
      <c r="D17" t="s" s="14">
        <v>158</v>
      </c>
      <c r="E17" t="s" s="14"/>
      <c r="F17"/>
    </row>
    <row r="18">
      <c r="A18" t="s">
        <v>159</v>
      </c>
      <c r="B18">
        <v>1</v>
      </c>
      <c r="C18" t="s">
        <v>160</v>
      </c>
      <c r="D18" t="inlineStr" s="14">
        <is>
          <t>Trier et laver soigneusement les tiges de persil, les branches de céleri et les feuilles de poireau. Ne pas utiliser des tiges ayant séjourné trop longtemps dans l'eau (risque de fermentation).</t>
        </is>
      </c>
      <c r="E18" t="s" s="14"/>
      <c r="F18"/>
    </row>
    <row r="19">
      <c r="A19" t="s">
        <v>159</v>
      </c>
      <c r="B19">
        <v>2</v>
      </c>
      <c r="C19" t="s">
        <v>160</v>
      </c>
      <c r="D19" t="s" s="14">
        <v>161</v>
      </c>
      <c r="E19" t="s" s="14"/>
      <c r="F19"/>
    </row>
    <row r="20">
      <c r="A20" t="s">
        <v>159</v>
      </c>
      <c r="B20">
        <v>3</v>
      </c>
      <c r="C20" t="s">
        <v>162</v>
      </c>
      <c r="D20" t="inlineStr" s="14">
        <is>
          <t>Composer le bouquet garni selon l'utilisation : base = tiges de persil + thym + laurier. Pour fonds blancs et pochés : ajouter blanc de poireau et céleri en branches. Pour gibelotte : ajouter romarin. Pour légumes secs : ajouter sarriette.</t>
        </is>
      </c>
      <c r="E20" t="s" s="14"/>
      <c r="F20"/>
    </row>
    <row r="21">
      <c r="A21" t="s">
        <v>159</v>
      </c>
      <c r="B21">
        <v>4</v>
      </c>
      <c r="C21" t="s">
        <v>163</v>
      </c>
      <c r="D21" t="inlineStr" s="14">
        <is>
          <t>Lier le bouquet garni en fagot bien serré avec de la ficelle de cuisine. Le rôle des aromates étant de parfumer, des produits de mauvaise qualité ou de fraîcheur insuffisante donnent un très mauvais résultat.</t>
        </is>
      </c>
      <c r="E21" t="s" s="14"/>
      <c r="F2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2"/>
  <cols>
    <col min="1" max="1" width="22" customWidth="1"/>
    <col min="2" max="2" width="52" customWidth="1"/>
  </cols>
  <sheetData>
    <row r="1" customHeight="1" ht="24">
      <c r="A1" t="s" s="7">
        <v>164</v>
      </c>
      <c r="B1"/>
      <c r="C1"/>
      <c r="D1"/>
    </row>
    <row r="2">
      <c r="A2" t="str" s="15">
        <f>"GRO_CDC_148 · GRO.COMPLETS · référence : "&amp;Besoins!B3&amp;" "&amp;Besoins!C3&amp;" · multiplicateur réglable sur la feuille ""Besoins"""</f>
        <v>GRO_CDC_148 · GRO.COMPLETS · référence : 100 pc · multiplicateur réglable sur la feuille </v>
      </c>
      <c r="B2"/>
      <c r="C2"/>
      <c r="D2"/>
    </row>
    <row r="3">
      <c r="A3"/>
      <c r="B3"/>
      <c r="C3"/>
      <c r="D3"/>
    </row>
    <row r="4">
      <c r="A4" t="s" s="16">
        <v>165</v>
      </c>
      <c r="B4"/>
      <c r="C4"/>
      <c r="D4"/>
    </row>
    <row r="5">
      <c r="A5" t="s" s="17">
        <v>166</v>
      </c>
      <c r="B5" t="str" s="14">
        <f>"[METTRE EN PLACE] "&amp;Procedure!D2</f>
        <v>[METTRE EN PLACE] Mise en place du poste de travail C - Vérifier les D.L.C.,peser les denrées,sélectionner le matériel nécessaire. - Laver et désinfecter le matériel et le poste de travail en suivant les protocoles. O</v>
      </c>
      <c r="C5"/>
      <c r="D5"/>
    </row>
    <row r="6">
      <c r="A6" t="s" s="17">
        <v>167</v>
      </c>
      <c r="B6" t="str" s="14">
        <f>"[TREMPER] "&amp;Procedure!D3</f>
        <v>[TREMPER] Préparations préliminaires 4 - La veille : faire tremper les haricots. - Déconditionner les dés de tomates surgelés suivant la procédure.Réserver. P - Laver et désinfecter les végétaux,suivant la procédure.Réserver au froid. - Confectionner un bouquet garni.Piquer un oignon avec les clous de girofle. L - Hacher les 4 kg d’oignons.Réserver. - Détailler en lardons la poitrine fraîche.Réserver au froid. E - Trancher le saucisson à l’ail en rondelles.Réserver au froid.</v>
      </c>
      <c r="C6"/>
      <c r="D6"/>
    </row>
    <row r="7">
      <c r="A7" t="s" s="17">
        <v>168</v>
      </c>
      <c r="B7" t="str" s="14">
        <f>"[MARQUER] "&amp;Procedure!D4</f>
        <v>[MARQUER] Marquer la cuisson du navarin - Marquer la cuisson du navarin en se référant à la fiche technique de fabrication au S g chapitre des viandes.</v>
      </c>
      <c r="C7"/>
      <c r="D7"/>
    </row>
    <row r="8">
      <c r="A8" t="s" s="17">
        <v>169</v>
      </c>
      <c r="B8" t="str" s="14">
        <f>"[TREMPER] "&amp;Procedure!D5</f>
        <v>[TREMPER] Marquer la cuisson des haricots 1 - Prévoir de faire tremper les haricots dans la marmite de cuisson le temps nécess saire. - Avant la cuisson,rincer plusieurs fois les haricots,en éliminant l’eau par la bonde robinet. - Couvrir largement d’eau froide les haricots.Porter à ébullition. - Écumer à l’aide d’une écumoire.Ajouter la garniture aromatique.Écumer à nouveau. - Cuire doucement.Saler aux 3/4 de la cuisson.Vérifier la cuisson.</v>
      </c>
      <c r="C8"/>
      <c r="D8"/>
    </row>
    <row r="9">
      <c r="A9" t="s" s="17">
        <v>170</v>
      </c>
      <c r="B9" t="str" s="14">
        <f>"[ASSAISONNER] "&amp;Procedure!D6</f>
        <v>[ASSAISONNER] Assaisonner les haricots - Dans la sauteuse,à l’huile,faire revenir les oignons hachés et les lardons. - Ajouter les dés de tomates surgelés,la tomate concentrée,l’ail haché et l’assaisonnement. - Éventuellement,ajouter un peu de fond de cuisson des haricots. - Laisser cuire et réduire à feu doux afin d’obtenir la consistance d’une fondue. - Dans la sauteuse,ajouter les haricots à la fondue de tomates.Mélanger et lier l’eng semble.Rectifier l’assaisonnement.</v>
      </c>
      <c r="C9"/>
      <c r="D9"/>
    </row>
    <row r="10">
      <c r="A10" t="s" s="17">
        <v>171</v>
      </c>
      <c r="B10" t="str" s="14">
        <f>"[MÉLANGER] "&amp;Procedure!D7</f>
        <v>[MÉLANGER] Mélanger le navarin aux haricots - Dans la sauteuse,ajouter le navarin d’agneau aux haricots.Mélanger délicatement les deux éléments à l’aide d’une écumoire. - Pour la cuisson du navarin au four en bacs GN 1/1,ajouter directement les haricots au navarin cuit dans leurs bacs de cuisson. - Agiter les bacs GN d’un mouvement circulaire pour lier tous les éléments.</v>
      </c>
      <c r="C10"/>
      <c r="D10"/>
    </row>
    <row r="11">
      <c r="A11" t="s" s="17">
        <v>172</v>
      </c>
      <c r="B11" t="str" s="14">
        <f>"[TERMINER] "&amp;Procedure!D8</f>
        <v>[TERMINER] Terminer la préparation du cassoulet - Répartir dans les bacs de cassoulet,les rondelles de saucisson à l’ail ou les saucisses de Toulouse préalablement grillées (on peut aussi les chauffer et griller cette garniture à part et les réserver en bacs GN,pour faciliter le tri lors du service). - Saupoudrer la surface des bacs de cassoulet avec la chapelure. - Étager les bacs garnis en les espaçant sur l’échelle de cuisson. - Préchauffer le four en position chaleur sèche à la température de + 175 °C. - Enfourner.Gratiner.Respecter la procédure de fin de cuisson.Couvrir. - Stocker en armoire chaude et maintenir à + 63 °C à cœur,en attente de consommation.</v>
      </c>
      <c r="C11"/>
      <c r="D11"/>
    </row>
    <row r="12">
      <c r="A12" t="s" s="17">
        <v>173</v>
      </c>
      <c r="B12" t="str" s="14">
        <f>"[SERVIR] "&amp;Procedure!D9</f>
        <v>[SERVIR] Servir - Servir le cassoulet en prenant soin de mettre en évidence la viande du navarin,la saucisse ou le saucisson.</v>
      </c>
      <c r="C12"/>
      <c r="D12"/>
    </row>
    <row r="13">
      <c r="A13" t="s" s="17">
        <v>174</v>
      </c>
      <c r="B13" t="str" s="14">
        <f>Procedure!D10</f>
        <v>Historique - Le halicot de mouton,dont on a fait à tort le haricot de mouton,était un ragoût de mouton aux fèves. - Dans le cassoulet de Toulouse,on peut y ajouter du confit de canard ou d’oie.</v>
      </c>
      <c r="C13"/>
      <c r="D13"/>
    </row>
    <row r="14">
      <c r="A14"/>
      <c r="B14"/>
      <c r="C14"/>
      <c r="D14"/>
    </row>
    <row r="15">
      <c r="A15" t="s" s="16">
        <v>175</v>
      </c>
      <c r="B15"/>
      <c r="C15"/>
      <c r="D15"/>
    </row>
    <row r="16">
      <c r="A16" t="s" s="17">
        <v>166</v>
      </c>
      <c r="B16" t="str" s="14">
        <f>"[METTRE EN PLACE] "&amp;Procedure!D11</f>
        <v>[METTRE EN PLACE] Mise en place du poste de travail - Vérifier les D.L.C.,peser les denrées,sélectionner le matériel nécessaire. - Laver et désinfecter le matériel et le poste de travail en suivant les protocoles.</v>
      </c>
      <c r="C16"/>
      <c r="D16"/>
    </row>
    <row r="17">
      <c r="A17" t="s" s="17">
        <v>167</v>
      </c>
      <c r="B17" t="str" s="14">
        <f>"[PRÉPARER] "&amp;Procedure!D12</f>
        <v>[PRÉPARER] Préparations préliminaires - Déconditionner la viande d’agneau suivant la procédure.Réserver au froid dans 1bac GN 2/1 H 250 muni d’une grille égouttoir. - Déconditionner la boîte de tomate concentrée.Débarrasser et réserver au froid,dans une calotte filmée. - Déconditionner les légumes surgelés.Réserver séparément au froid dans des calottes. - Laver et désinfecter le persil et les éléments du bouquet garni. 4 - Ficeler les éléments du bouquet garni. - Au cutter,hacher le persil.Réserver au froid dans une calotte filmée. - Dans un rondeau,réaliser 12 litres de fond brun clair,à partir de fond déshydraté,en se reportant aux recommandations du fabricant.Réserver au chaud en attente d’utilisation.</v>
      </c>
      <c r="C17"/>
      <c r="D17"/>
    </row>
    <row r="18">
      <c r="A18" t="s" s="17">
        <v>168</v>
      </c>
      <c r="B18" t="str" s="14">
        <f>"[GLACER] "&amp;Procedure!D13</f>
        <v>[GLACER] Glacer les oignons grelots à brun - Déposer les petits oignons grelots dans un bac GN 1/1 H 45 et les glacer (voir fiche Petits oignons glacés à brun - Chapitre Légumes).</v>
      </c>
      <c r="C18"/>
      <c r="D18"/>
    </row>
    <row r="19">
      <c r="A19" t="s" s="17">
        <v>169</v>
      </c>
      <c r="B19" t="str" s="14">
        <f>"[MARQUER] "&amp;Procedure!D14</f>
        <v>[MARQUER] Marquer la cuisson du navarin - Préchauffer le four sur la position chaleur sèche à + 250 °C. - Répartir la viande dans 6 bacs GN 1/1 H 45 perforés.Etager les bacs sur l’échelle de four. - Mettre un bac dans le bas de l’échelle pour récupérer les graisses de cuisson. - Enfourner l’échelle.Saisir et faire colorer la viande sur toutes les faces.En cours de coloration,ajouter les oignons. - Dans la sauteuse,déposer la viande et les oignons.Singer.Enrober la viande et les oignons avec la farine.Faire suer à couvert 2 à 3 minutes. - Ajouter la tomate concentrée délayée dans un peu de fond brun clair,l’ail haché,le bouquet garni ,les herbes de Provence et le fond brun clair.Saler et poivrer. - Piquer la sonde de cuisson au cœur d’un morceau d’agneau. - Porter à ébullition.Ecumer la surface.Réduire la source de chaleur et à couvert,laisser mijoter à feu doux,durant 1 h,1 h 30.Atteindre + 95 °C à cœur.Vérifier la cuisson. - Respecter la procédure de fin de cuisson. - Décanter les morceaux de viande dans 4 bacs GN 1/1 H 100.Ajouter les petits oignons grelots glacés à brun sur la viande.Réserver au chaud. - Dépouiller la sauce.Réduire la sauce au volume de 12 litres et à la consistance désirée. - Rectifier l’assaisonnement.Mixer la sauce pour la rendre homogène. - Répartir la sauce sur les 4 bacs de viande.Agiter les bacs pour lier tous les éléments. - Stocker en armoire chaude et maintenir à + 63 °C,en attente de consommation. Pour la cuisson au four - Répartir dans 4 bacs GN 1/1 H 100,la viande singée,l’ail haché,la tomate concentrée délayée,le sel,le poivre et 12 litres de fond brun clair. - Piquer la sonde de cuisson dans un morceau de viande.Cuire au four à + 170°C à chaleur mixte durant 1 heure environ.Atteindre + 95 °C au cœur de la viande.Ajouter les petits oignons grelots. - Dégraisser et dépouiller la surface du navarin.Agiter les bacs pour lier tous les éléments.</v>
      </c>
      <c r="C19"/>
      <c r="D19"/>
    </row>
    <row r="20">
      <c r="A20" t="s" s="17">
        <v>170</v>
      </c>
      <c r="B20" t="str" s="14">
        <f>"[DRESSER] "&amp;Procedure!D15</f>
        <v>[DRESSER] Dresser et servir - Servir 2 morceaux de viande garnis de petits oignons grelots glacés à brun par assiette. - Persiller au départ de l’assiette.</v>
      </c>
      <c r="C20"/>
      <c r="D20"/>
    </row>
    <row r="21">
      <c r="A21" t="s" s="17">
        <v>171</v>
      </c>
      <c r="B21" t="str" s="14">
        <f>"[SAUTER] "&amp;Procedure!D16</f>
        <v>[SAUTER] Variantes Sauté d’agneau aux pommes - Cuire à la vapeur,15 à 20 minutes,20 kg de pommes de terre type BF15. - Mettre les pommes de terre cuites dans 4 bacs GN 1/ H 100,saucer de fond de cuisson. Prévoir,6 litres de fond de cuisson supplémentaires au départ de la cuisson de la viande. Haricot de mouton - Ajouter au navarin,7 kg de cocos ou de flageolets préalablement cuits et égouttés. - Mijoter quelques instants les 2 éléments ensemble. Sauté d’agneau printanier - Ajouter 20 kg de jardinière de légumes surgelés cuits à la vapeur.</v>
      </c>
      <c r="C21"/>
      <c r="D21"/>
    </row>
    <row r="22">
      <c r="A22"/>
      <c r="B22"/>
      <c r="C22"/>
      <c r="D22"/>
    </row>
    <row r="23">
      <c r="A23" t="s" s="16">
        <v>176</v>
      </c>
      <c r="B23"/>
      <c r="C23"/>
      <c r="D23"/>
    </row>
    <row r="24">
      <c r="A24" t="s" s="17">
        <v>166</v>
      </c>
      <c r="B24" t="str" s="14">
        <f>"[DISSOUDRE] "&amp;Procedure!D17</f>
        <v>[DISSOUDRE] Délayer la poudre dans l'eau froide en fouettant, puis porter à ébullition en remuant régulièrement.</v>
      </c>
      <c r="C24"/>
      <c r="D24"/>
    </row>
    <row r="25">
      <c r="A25"/>
      <c r="B25"/>
      <c r="C25"/>
      <c r="D25"/>
    </row>
    <row r="26">
      <c r="A26" t="s" s="16">
        <v>177</v>
      </c>
      <c r="B26"/>
      <c r="C26"/>
      <c r="D26"/>
    </row>
    <row r="27">
      <c r="A27" t="s" s="17">
        <v>166</v>
      </c>
      <c r="B27" t="str" s="14">
        <f>"[TRIER] "&amp;Procedure!D18</f>
        <v>[TRIER] Trier et laver soigneusement les tiges de persil, les branches de céleri et les feuilles de poireau. Ne pas utiliser des tiges ayant séjourné trop longtemps dans l'eau (risque de fermentation).</v>
      </c>
      <c r="C27"/>
      <c r="D27"/>
    </row>
    <row r="28">
      <c r="A28" t="s" s="17">
        <v>167</v>
      </c>
      <c r="B28" t="str" s="14">
        <f>"[TRIER] "&amp;Procedure!D19</f>
        <v>[TRIER] Choisir un excellent thym très odorant, le trier, le laver, le sécher doucement. Laver, sécher et effeuiller le laurier.</v>
      </c>
      <c r="C28"/>
      <c r="D28"/>
    </row>
    <row r="29">
      <c r="A29" t="s" s="17">
        <v>168</v>
      </c>
      <c r="B29" t="str" s="14">
        <f>"[FOURRER] "&amp;Procedure!D20</f>
        <v>[FOURRER] Composer le bouquet garni selon l'utilisation : base = tiges de persil + thym + laurier. Pour fonds blancs et pochés : ajouter blanc de poireau et céleri en branches. Pour gibelotte : ajouter romarin. Pour légumes secs : ajouter sarriette.</v>
      </c>
      <c r="C29"/>
      <c r="D29"/>
    </row>
    <row r="30">
      <c r="A30" t="s" s="17">
        <v>169</v>
      </c>
      <c r="B30" t="str" s="14">
        <f>"[LIER] "&amp;Procedure!D21</f>
        <v>[LIER] Lier le bouquet garni en fagot bien serré avec de la ficelle de cuisine. Le rôle des aromates étant de parfumer, des produits de mauvaise qualité ou de fraîcheur insuffisante donnent un très mauvais résultat.</v>
      </c>
      <c r="C30"/>
      <c r="D30"/>
    </row>
    <row r="31">
      <c r="A31"/>
      <c r="B31"/>
      <c r="C31"/>
      <c r="D31"/>
    </row>
    <row r="32">
      <c r="A32" t="s" s="18">
        <v>22</v>
      </c>
      <c r="B32"/>
      <c r="C32"/>
      <c r="D32"/>
    </row>
  </sheetData>
  <sheetProtection sheet="1"/>
  <mergeCells count="27">
    <mergeCell ref="A1:D1"/>
    <mergeCell ref="A2:D2"/>
    <mergeCell ref="A4:D4"/>
    <mergeCell ref="B5:D5"/>
    <mergeCell ref="B6:D6"/>
    <mergeCell ref="B7:D7"/>
    <mergeCell ref="B8:D8"/>
    <mergeCell ref="B9:D9"/>
    <mergeCell ref="B10:D10"/>
    <mergeCell ref="B11:D11"/>
    <mergeCell ref="B12:D12"/>
    <mergeCell ref="B13:D13"/>
    <mergeCell ref="A15:D15"/>
    <mergeCell ref="B16:D16"/>
    <mergeCell ref="B17:D17"/>
    <mergeCell ref="B18:D18"/>
    <mergeCell ref="B19:D19"/>
    <mergeCell ref="B20:D20"/>
    <mergeCell ref="B21:D21"/>
    <mergeCell ref="A23:D23"/>
    <mergeCell ref="B24:D24"/>
    <mergeCell ref="A26:D26"/>
    <mergeCell ref="B27:D27"/>
    <mergeCell ref="B28:D28"/>
    <mergeCell ref="B29:D29"/>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2026-09-15T14:55:32Z</dcterms:created>
  <dc:title>HARICOT DE MOUTON</dc:title>
  <dc:subject/>
  <dc:creator>CUIS.web</dc:creator>
  <cp:lastModifiedBy/>
  <cp:keywords/>
  <dc:description>Export automatique — moteur récursif d'origine : Bernard Vandendaele</dc:description>
  <cp:category/>
  <dc:language>en-US</dc:language>
  <dcterms:modified xsi:type="dcterms:W3CDTF">2026-09-15T14:55:32Z</dcterms:modified>
  <cp:revision>1</cp:revision>
</cp:coreProperties>
</file>