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<sst xmlns="http://schemas.openxmlformats.org/spreadsheetml/2006/main" count="145" uniqueCount="145">
  <si>
    <t>Fiche technique</t>
  </si>
  <si>
    <t>Nom</t>
  </si>
  <si>
    <t>RAGOÛT SAUVAGE</t>
  </si>
  <si>
    <t>Code</t>
  </si>
  <si>
    <t>GRO_CDC_140</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</si>
  <si>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</si>
  <si>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</si>
  <si>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</si>
  <si>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</si>
  <si>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</si>
  <si>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</si>
  <si>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</si>
  <si>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</si>
  <si>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</si>
  <si>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</si>
  <si>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</si>
  <si>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</si>
  <si>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</si>
  <si>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</si>
  <si>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</si>
  <si>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</si>
  <si>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</si>
  <si>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</si>
  <si>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</si>
  <si>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</si>
  <si>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</si>
  <si>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</si>
  <si>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</si>
  <si>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</si>
  <si>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</si>
  <si>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</si>
  <si>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</si>
  <si>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</si>
  <si>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</si>
  <si>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</si>
  <si>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GELÉE-GROSEILLE</t>
  </si>
  <si>
    <t>Gelée de groseilles</t>
  </si>
  <si>
    <t>Confits, chutneys et pickles</t>
  </si>
  <si>
    <t>kg</t>
  </si>
  <si>
    <t>00000061</t>
  </si>
  <si>
    <t>EAU</t>
  </si>
  <si>
    <t>Matières diverses (à trier)</t>
  </si>
  <si>
    <t>EPI-GENIEVRE-GRA</t>
  </si>
  <si>
    <t>Grains de genievre</t>
  </si>
  <si>
    <t>Épices en poudre et graines</t>
  </si>
  <si>
    <t>EPI-POIVRE-MIGNO</t>
  </si>
  <si>
    <t>Poivre noir mignonnette (concassé)</t>
  </si>
  <si>
    <t>RNME101406</t>
  </si>
  <si>
    <t>Vinaigre vin rouge 6° bouteille 1,5L</t>
  </si>
  <si>
    <t>Assaisonnements et corps gras</t>
  </si>
  <si>
    <t>u</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</si>
  <si>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</si>
  <si>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</si>
  <si>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</si>
  <si>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</si>
  <si>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</si>
  <si>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</si>
  <si>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</si>
  <si>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</si>
  <si>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</si>
  <si>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RNM57233230</t>
  </si>
  <si>
    <t>CÉLERI-BRANCHE vert U.E. cat.I</t>
  </si>
  <si>
    <t>Légumes</t>
  </si>
  <si>
    <t>RNM4G100920</t>
  </si>
  <si>
    <t>Échalotes émincées 4G</t>
  </si>
  <si>
    <t>Légumes 4ème et 5ème gamme</t>
  </si>
  <si>
    <t>RNM4G100918</t>
  </si>
  <si>
    <t>Oignons émincés 4G</t>
  </si>
  <si>
    <t>SEL-FIN</t>
  </si>
  <si>
    <t>Sel fin de cuisine</t>
  </si>
  <si>
    <t>Sels et condiments de base</t>
  </si>
  <si>
    <t>RNMS00812</t>
  </si>
  <si>
    <t>Ail haché IQF</t>
  </si>
  <si>
    <t>Légumes surgelés</t>
  </si>
  <si>
    <t>RNMS00840</t>
  </si>
  <si>
    <t>Carottes en rondelles cuites surgelées</t>
  </si>
  <si>
    <t>RNMS00869</t>
  </si>
  <si>
    <t>Marrons épluchés surgelés</t>
  </si>
  <si>
    <t>GIBIER-KANGOUROU</t>
  </si>
  <si>
    <t>Viande de gibier (biche ou kangourou)</t>
  </si>
  <si>
    <t>Bœuf</t>
  </si>
  <si>
    <t>Total</t>
  </si>
  <si>
    <t>Niveau</t>
  </si>
  <si>
    <t>Composant</t>
  </si>
  <si>
    <t>Type</t>
  </si>
  <si>
    <t>Quantité (pour 100 pc)</t>
  </si>
  <si>
    <t>recette</t>
  </si>
  <si>
    <t>Viandes collectivité</t>
  </si>
  <si>
    <t xml:space="preserve">    ↳ Carottes en rondelles cuites surgelées</t>
  </si>
  <si>
    <t>matiere</t>
  </si>
  <si>
    <t xml:space="preserve">    ↳ Oignons émincés 4G</t>
  </si>
  <si>
    <t xml:space="preserve">    ↳ CÉLERI-BRANCHE vert U.E. cat.I</t>
  </si>
  <si>
    <t xml:space="preserve">    ↳ Ail haché IQF</t>
  </si>
  <si>
    <t xml:space="preserve">    ↳ Vin rouge de cuisson (table)</t>
  </si>
  <si>
    <t xml:space="preserve">    ↳ Poivre noir mignonnette (concassé)</t>
  </si>
  <si>
    <t xml:space="preserve">    ↳ Échalotes émincées 4G</t>
  </si>
  <si>
    <t xml:space="preserve">    ↳ Marrons épluchés surgelés</t>
  </si>
  <si>
    <t xml:space="preserve">    ↳ Fond brun de veau reconstitue (collectivite)</t>
  </si>
  <si>
    <t>Préparations de base collectivité</t>
  </si>
  <si>
    <t xml:space="preserve">        ↳ EAU</t>
  </si>
  <si>
    <t xml:space="preserve">        ↳ Fonds Brun Lié (Knorr Professional)</t>
  </si>
  <si>
    <t xml:space="preserve">    ↳ Vinaigre vin rouge 6° bouteille 1,5L</t>
  </si>
  <si>
    <t xml:space="preserve">    ↳ Crème fraîche liquide 15% MG allégée</t>
  </si>
  <si>
    <t xml:space="preserve">    ↳ Sel fin de cuisine</t>
  </si>
  <si>
    <t xml:space="preserve">    ↳ Beurre doux 82% MG plaquette</t>
  </si>
  <si>
    <t xml:space="preserve">    ↳ Viande de gibier (biche ou kangourou)</t>
  </si>
  <si>
    <t xml:space="preserve">    ↳ Bouquet garni</t>
  </si>
  <si>
    <t>Préparations de base cuisine</t>
  </si>
  <si>
    <t xml:space="preserve">    ↳ Grains de genievre</t>
  </si>
  <si>
    <t xml:space="preserve">    ↳ Gelée de groseilles</t>
  </si>
  <si>
    <t>Recette</t>
  </si>
  <si>
    <t>#</t>
  </si>
  <si>
    <t>Verbe</t>
  </si>
  <si>
    <t>Étape</t>
  </si>
  <si>
    <t>Précision technique</t>
  </si>
  <si>
    <t>Durée</t>
  </si>
  <si>
    <t>METTRE EN PLACE</t>
  </si>
  <si>
    <t>LAVER</t>
  </si>
  <si>
    <t>MARINER</t>
  </si>
  <si>
    <t>85 min (prepa)</t>
  </si>
  <si>
    <t>SAUTER</t>
  </si>
  <si>
    <t>80 min (cuisson)</t>
  </si>
  <si>
    <t>65 min (repos)</t>
  </si>
  <si>
    <t>TERMINER</t>
  </si>
  <si>
    <t>INCORPORER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</si>
  <si>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</si>
  <si>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</si>
  <si>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</si>
  <si>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</si>
  <si>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</si>
  <si>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</si>
  <si>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</si>
  <si>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</si>
  <si>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RAGOÛT SAUVAGE</t>
  </si>
  <si>
    <t>RAGOÛT SAUVAGE  GRO_CDC_140</t>
  </si>
  <si>
    <t>1.</t>
  </si>
  <si>
    <t>2.</t>
  </si>
  <si>
    <t>3.</t>
  </si>
  <si>
    <t>4.</t>
  </si>
  <si>
    <t>5.</t>
  </si>
  <si>
    <t>6.</t>
  </si>
  <si>
    <t>7.</t>
  </si>
  <si>
    <t>8.</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</si>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</sst>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369.08515</v>
      </c>
    </row>
    <row r="12">
      <c r="A12" t="s" s="3">
        <v>16</v>
      </c>
      <c r="B12" s="4">
        <v>3.6908515</v>
      </c>
    </row>
    <row r="13">
      <c r="A13"/>
      <c r="B13"/>
    </row>
    <row r="14">
      <c r="A14" t="s" s="5">
        <v>17</v>
      </c>
      <c r="B14" t="s" s="5">
        <v>14</v>
      </c>
    </row>
    <row r="15">
      <c r="A15" t="s" s="5">
        <v>18</v>
      </c>
      <c r="B15" s="6">
        <v>369.08515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E7*2.6</f>
        <v>13</v>
      </c>
    </row>
    <row r="8">
      <c r="A8" t="s">
        <v>35</v>
      </c>
      <c r="B8" t="s">
        <v>36</v>
      </c>
      <c r="C8" t="s">
        <v>37</v>
      </c>
      <c r="D8" s="9">
        <v>1</v>
      </c>
      <c r="E8" s="11">
        <f>D8*$B$2</f>
        <v>1</v>
      </c>
      <c r="F8" t="s">
        <v>38</v>
      </c>
      <c r="G8" s="4">
        <f>E8*6.8</f>
        <v>6.8</v>
      </c>
    </row>
    <row r="9">
      <c r="A9" t="s" s="12">
        <v>39</v>
      </c>
      <c r="B9" t="s">
        <v>40</v>
      </c>
      <c r="C9" t="s">
        <v>41</v>
      </c>
      <c r="D9" s="9">
        <v>7.8</v>
      </c>
      <c r="E9" s="11">
        <f>D9*$B$2</f>
        <v>7.8</v>
      </c>
      <c r="F9" t="s">
        <v>34</v>
      </c>
      <c r="G9" s="4">
        <f>E9*0.003</f>
        <v>0.0234</v>
      </c>
    </row>
    <row r="10">
      <c r="A10" t="s">
        <v>42</v>
      </c>
      <c r="B10" t="s">
        <v>43</v>
      </c>
      <c r="C10" t="s">
        <v>44</v>
      </c>
      <c r="D10" s="9">
        <v>0.006</v>
      </c>
      <c r="E10" s="11">
        <f>D10*$B$2</f>
        <v>0.006</v>
      </c>
      <c r="F10" t="s">
        <v>38</v>
      </c>
      <c r="G10" s="4">
        <f>E10*22</f>
        <v>0.132</v>
      </c>
    </row>
    <row r="11">
      <c r="A11" t="s">
        <v>45</v>
      </c>
      <c r="B11" t="s">
        <v>46</v>
      </c>
      <c r="C11" t="s">
        <v>44</v>
      </c>
      <c r="D11" s="9">
        <v>0.15</v>
      </c>
      <c r="E11" s="11">
        <f>D11*$B$2</f>
        <v>0.15</v>
      </c>
      <c r="F11" t="s">
        <v>38</v>
      </c>
      <c r="G11" s="4">
        <f>E11*13.2</f>
        <v>1.98</v>
      </c>
    </row>
    <row r="12">
      <c r="A12" t="s">
        <v>47</v>
      </c>
      <c r="B12" t="s">
        <v>48</v>
      </c>
      <c r="C12" t="s">
        <v>49</v>
      </c>
      <c r="D12" s="9">
        <v>1</v>
      </c>
      <c r="E12" s="11">
        <f>D12*$B$2</f>
        <v>1</v>
      </c>
      <c r="F12" t="s">
        <v>50</v>
      </c>
      <c r="G12" s="4">
        <f>E12*1.79</f>
        <v>1.79</v>
      </c>
    </row>
    <row r="13">
      <c r="A13" t="s">
        <v>51</v>
      </c>
      <c r="B13" t="s">
        <v>52</v>
      </c>
      <c r="C13" t="s">
        <v>53</v>
      </c>
      <c r="D13" s="9">
        <v>0.2</v>
      </c>
      <c r="E13" s="11">
        <f>D13*$B$2</f>
        <v>0.2</v>
      </c>
      <c r="F13" t="s">
        <v>38</v>
      </c>
      <c r="G13" s="4">
        <f>E13*0</f>
        <v>0</v>
      </c>
    </row>
    <row r="14">
      <c r="A14" t="s">
        <v>54</v>
      </c>
      <c r="B14" t="s">
        <v>55</v>
      </c>
      <c r="C14" t="s">
        <v>56</v>
      </c>
      <c r="D14" s="9">
        <v>0.5</v>
      </c>
      <c r="E14" s="11">
        <f>D14*$B$2</f>
        <v>0.5</v>
      </c>
      <c r="F14" t="s">
        <v>38</v>
      </c>
      <c r="G14" s="4">
        <f>E14*5.2</f>
        <v>2.6</v>
      </c>
    </row>
    <row r="15">
      <c r="A15" t="s">
        <v>57</v>
      </c>
      <c r="B15" t="s">
        <v>58</v>
      </c>
      <c r="C15" t="s">
        <v>59</v>
      </c>
      <c r="D15" s="9">
        <v>1</v>
      </c>
      <c r="E15" s="11">
        <f>D15*$B$2</f>
        <v>1</v>
      </c>
      <c r="F15" t="s">
        <v>34</v>
      </c>
      <c r="G15" s="4">
        <f>E15*2.2</f>
        <v>2.2</v>
      </c>
    </row>
    <row r="16">
      <c r="A16" t="s">
        <v>60</v>
      </c>
      <c r="B16" t="s">
        <v>61</v>
      </c>
      <c r="C16" t="s">
        <v>62</v>
      </c>
      <c r="D16" s="9">
        <v>0.3</v>
      </c>
      <c r="E16" s="11">
        <f>D16*$B$2</f>
        <v>0.3</v>
      </c>
      <c r="F16" t="s">
        <v>38</v>
      </c>
      <c r="G16" s="4">
        <f>E16*1.4</f>
        <v>0.42</v>
      </c>
    </row>
    <row r="17">
      <c r="A17" t="s">
        <v>63</v>
      </c>
      <c r="B17" t="s">
        <v>64</v>
      </c>
      <c r="C17" t="s">
        <v>65</v>
      </c>
      <c r="D17" s="9">
        <v>1.5</v>
      </c>
      <c r="E17" s="11">
        <f>D17*$B$2</f>
        <v>1.5</v>
      </c>
      <c r="F17" t="s">
        <v>38</v>
      </c>
      <c r="G17" s="4">
        <f>E17*8.34</f>
        <v>12.51</v>
      </c>
    </row>
    <row r="18">
      <c r="A18" t="s">
        <v>66</v>
      </c>
      <c r="B18" t="s">
        <v>67</v>
      </c>
      <c r="C18" t="s">
        <v>65</v>
      </c>
      <c r="D18" s="9">
        <v>2.5</v>
      </c>
      <c r="E18" s="11">
        <f>D18*$B$2</f>
        <v>2.5</v>
      </c>
      <c r="F18" t="s">
        <v>38</v>
      </c>
      <c r="G18" s="4">
        <f>E18*4.32</f>
        <v>10.8</v>
      </c>
    </row>
    <row r="19">
      <c r="A19" t="s">
        <v>68</v>
      </c>
      <c r="B19" t="s">
        <v>69</v>
      </c>
      <c r="C19" t="s">
        <v>70</v>
      </c>
      <c r="D19" s="9">
        <v>0.065</v>
      </c>
      <c r="E19" s="11">
        <f>D19*$B$2</f>
        <v>0.065</v>
      </c>
      <c r="F19" t="s">
        <v>38</v>
      </c>
      <c r="G19" s="4">
        <f>E19*0.35</f>
        <v>0.02275</v>
      </c>
    </row>
    <row r="20">
      <c r="A20" t="s">
        <v>71</v>
      </c>
      <c r="B20" t="s">
        <v>72</v>
      </c>
      <c r="C20" t="s">
        <v>73</v>
      </c>
      <c r="D20" s="9">
        <v>0.2</v>
      </c>
      <c r="E20" s="11">
        <f>D20*$B$2</f>
        <v>0.2</v>
      </c>
      <c r="F20" t="s">
        <v>38</v>
      </c>
      <c r="G20" s="4">
        <f>E20*9.26</f>
        <v>1.852</v>
      </c>
    </row>
    <row r="21">
      <c r="A21" t="s">
        <v>74</v>
      </c>
      <c r="B21" t="s">
        <v>75</v>
      </c>
      <c r="C21" t="s">
        <v>73</v>
      </c>
      <c r="D21" s="9">
        <v>2</v>
      </c>
      <c r="E21" s="11">
        <f>D21*$B$2</f>
        <v>2</v>
      </c>
      <c r="F21" t="s">
        <v>38</v>
      </c>
      <c r="G21" s="4">
        <f>E21*3.3</f>
        <v>6.6</v>
      </c>
    </row>
    <row r="22">
      <c r="A22" t="s">
        <v>76</v>
      </c>
      <c r="B22" t="s">
        <v>77</v>
      </c>
      <c r="C22" t="s">
        <v>73</v>
      </c>
      <c r="D22" s="9">
        <v>1.5</v>
      </c>
      <c r="E22" s="11">
        <f>D22*$B$2</f>
        <v>1.5</v>
      </c>
      <c r="F22" t="s">
        <v>38</v>
      </c>
      <c r="G22" s="4">
        <f>E22*13.57</f>
        <v>20.355</v>
      </c>
    </row>
    <row r="23">
      <c r="A23" t="s">
        <v>78</v>
      </c>
      <c r="B23" t="s">
        <v>79</v>
      </c>
      <c r="C23" t="s">
        <v>80</v>
      </c>
      <c r="D23" s="9">
        <v>16</v>
      </c>
      <c r="E23" s="11">
        <f>D23*$B$2</f>
        <v>16</v>
      </c>
      <c r="F23" t="s">
        <v>38</v>
      </c>
      <c r="G23" s="4">
        <f>E23*18</f>
        <v>288</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2</v>
      </c>
      <c r="E3" t="s">
        <v>38</v>
      </c>
      <c r="F3" t="s">
        <v>73</v>
      </c>
    </row>
    <row r="4">
      <c r="A4">
        <v>1</v>
      </c>
      <c r="B4" t="s">
        <v>90</v>
      </c>
      <c r="C4" t="s">
        <v>89</v>
      </c>
      <c r="D4" s="11">
        <v>2.5</v>
      </c>
      <c r="E4" t="s">
        <v>38</v>
      </c>
      <c r="F4" t="s">
        <v>65</v>
      </c>
    </row>
    <row r="5">
      <c r="A5">
        <v>1</v>
      </c>
      <c r="B5" t="s">
        <v>91</v>
      </c>
      <c r="C5" t="s">
        <v>89</v>
      </c>
      <c r="D5" s="11">
        <v>0.3</v>
      </c>
      <c r="E5" t="s">
        <v>38</v>
      </c>
      <c r="F5" t="s">
        <v>62</v>
      </c>
    </row>
    <row r="6">
      <c r="A6">
        <v>1</v>
      </c>
      <c r="B6" t="s">
        <v>92</v>
      </c>
      <c r="C6" t="s">
        <v>89</v>
      </c>
      <c r="D6" s="11">
        <v>0.2</v>
      </c>
      <c r="E6" t="s">
        <v>38</v>
      </c>
      <c r="F6" t="s">
        <v>73</v>
      </c>
    </row>
    <row r="7">
      <c r="A7">
        <v>1</v>
      </c>
      <c r="B7" t="s">
        <v>93</v>
      </c>
      <c r="C7" t="s">
        <v>89</v>
      </c>
      <c r="D7" s="11">
        <v>5</v>
      </c>
      <c r="E7" t="s">
        <v>34</v>
      </c>
      <c r="F7" t="s">
        <v>33</v>
      </c>
    </row>
    <row r="8">
      <c r="A8">
        <v>1</v>
      </c>
      <c r="B8" t="s">
        <v>94</v>
      </c>
      <c r="C8" t="s">
        <v>89</v>
      </c>
      <c r="D8" s="11">
        <v>0.15</v>
      </c>
      <c r="E8" t="s">
        <v>38</v>
      </c>
      <c r="F8" t="s">
        <v>44</v>
      </c>
    </row>
    <row r="9">
      <c r="A9">
        <v>1</v>
      </c>
      <c r="B9" t="s">
        <v>95</v>
      </c>
      <c r="C9" t="s">
        <v>89</v>
      </c>
      <c r="D9" s="11">
        <v>1.5</v>
      </c>
      <c r="E9" t="s">
        <v>38</v>
      </c>
      <c r="F9" t="s">
        <v>65</v>
      </c>
    </row>
    <row r="10">
      <c r="A10">
        <v>1</v>
      </c>
      <c r="B10" t="s">
        <v>96</v>
      </c>
      <c r="C10" t="s">
        <v>89</v>
      </c>
      <c r="D10" s="11">
        <v>1.5</v>
      </c>
      <c r="E10" t="s">
        <v>38</v>
      </c>
      <c r="F10" t="s">
        <v>73</v>
      </c>
    </row>
    <row r="11">
      <c r="A11">
        <v>1</v>
      </c>
      <c r="B11" t="s">
        <v>97</v>
      </c>
      <c r="C11" t="s">
        <v>86</v>
      </c>
      <c r="D11" s="11">
        <v>8</v>
      </c>
      <c r="E11" t="s">
        <v>34</v>
      </c>
      <c r="F11" t="s">
        <v>98</v>
      </c>
    </row>
    <row r="12">
      <c r="A12">
        <v>2</v>
      </c>
      <c r="B12" t="s">
        <v>99</v>
      </c>
      <c r="C12" t="s">
        <v>89</v>
      </c>
      <c r="D12" s="11">
        <v>7.8</v>
      </c>
      <c r="E12" t="s">
        <v>34</v>
      </c>
      <c r="F12" t="s">
        <v>41</v>
      </c>
    </row>
    <row r="13">
      <c r="A13">
        <v>2</v>
      </c>
      <c r="B13" t="s">
        <v>100</v>
      </c>
      <c r="C13" t="s">
        <v>89</v>
      </c>
      <c r="D13" s="11">
        <v>0.2</v>
      </c>
      <c r="E13" t="s">
        <v>38</v>
      </c>
      <c r="F13" t="s">
        <v>53</v>
      </c>
    </row>
    <row r="14">
      <c r="A14">
        <v>1</v>
      </c>
      <c r="B14" t="s">
        <v>101</v>
      </c>
      <c r="C14" t="s">
        <v>89</v>
      </c>
      <c r="D14" s="11">
        <v>1</v>
      </c>
      <c r="E14" t="s">
        <v>50</v>
      </c>
      <c r="F14" t="s">
        <v>49</v>
      </c>
    </row>
    <row r="15">
      <c r="A15">
        <v>1</v>
      </c>
      <c r="B15" t="s">
        <v>102</v>
      </c>
      <c r="C15" t="s">
        <v>89</v>
      </c>
      <c r="D15" s="11">
        <v>1</v>
      </c>
      <c r="E15" t="s">
        <v>34</v>
      </c>
      <c r="F15" t="s">
        <v>59</v>
      </c>
    </row>
    <row r="16">
      <c r="A16">
        <v>1</v>
      </c>
      <c r="B16" t="s">
        <v>103</v>
      </c>
      <c r="C16" t="s">
        <v>89</v>
      </c>
      <c r="D16" s="11">
        <v>0.065</v>
      </c>
      <c r="E16" t="s">
        <v>38</v>
      </c>
      <c r="F16" t="s">
        <v>70</v>
      </c>
    </row>
    <row r="17">
      <c r="A17">
        <v>1</v>
      </c>
      <c r="B17" t="s">
        <v>104</v>
      </c>
      <c r="C17" t="s">
        <v>89</v>
      </c>
      <c r="D17" s="11">
        <v>0.5</v>
      </c>
      <c r="E17" t="s">
        <v>38</v>
      </c>
      <c r="F17" t="s">
        <v>56</v>
      </c>
    </row>
    <row r="18">
      <c r="A18">
        <v>1</v>
      </c>
      <c r="B18" t="s">
        <v>105</v>
      </c>
      <c r="C18" t="s">
        <v>89</v>
      </c>
      <c r="D18" s="11">
        <v>16</v>
      </c>
      <c r="E18" t="s">
        <v>38</v>
      </c>
      <c r="F18" t="s">
        <v>80</v>
      </c>
    </row>
    <row r="19">
      <c r="A19">
        <v>1</v>
      </c>
      <c r="B19" t="s">
        <v>106</v>
      </c>
      <c r="C19" t="s">
        <v>86</v>
      </c>
      <c r="D19" s="11">
        <v>1</v>
      </c>
      <c r="E19" t="s">
        <v>24</v>
      </c>
      <c r="F19" t="s">
        <v>107</v>
      </c>
    </row>
    <row r="20">
      <c r="A20">
        <v>1</v>
      </c>
      <c r="B20" t="s">
        <v>108</v>
      </c>
      <c r="C20" t="s">
        <v>89</v>
      </c>
      <c r="D20" s="11">
        <v>0.006</v>
      </c>
      <c r="E20" t="s">
        <v>38</v>
      </c>
      <c r="F20" t="s">
        <v>44</v>
      </c>
    </row>
    <row r="21">
      <c r="A21">
        <v>1</v>
      </c>
      <c r="B21" t="s">
        <v>109</v>
      </c>
      <c r="C21" t="s">
        <v>89</v>
      </c>
      <c r="D21" s="11">
        <v>1</v>
      </c>
      <c r="E21" t="s">
        <v>38</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110</v>
      </c>
      <c r="B1" t="s" s="2">
        <v>111</v>
      </c>
      <c r="C1" t="s" s="2">
        <v>112</v>
      </c>
      <c r="D1" t="s" s="2">
        <v>113</v>
      </c>
      <c r="E1" t="s" s="2">
        <v>114</v>
      </c>
      <c r="F1" t="s" s="2">
        <v>115</v>
      </c>
    </row>
    <row r="2">
      <c r="A2" t="s">
        <v>2</v>
      </c>
      <c r="B2">
        <v>1</v>
      </c>
      <c r="C2" t="s">
        <v>116</v>
      </c>
      <c r="D2" t="inlineStr" s="14">
        <is>
          <t>Mise en place du poste de travail S - Vérifier les D.L.C.,peser les denrées,sélectionner le matériel nécessaire. - Laver et désinfecter le matériel et le poste de travail en suivant les protocoles.</t>
        </is>
      </c>
      <c r="E2" t="s" s="14"/>
      <c r="F2"/>
    </row>
    <row r="3">
      <c r="A3" t="s">
        <v>2</v>
      </c>
      <c r="B3">
        <v>2</v>
      </c>
      <c r="C3" t="s">
        <v>117</v>
      </c>
      <c r="D3" t="inlineStr" s="14">
        <is>
          <t>Préparations préliminaires - Laver et désinfecter le céleri-branche et les éléments du bouquet garni suivant la procédure. - Lier le bouquet garni et émincer le céleri-branche.Réserver. - Dans un rondeau,réaliser 8 litres de fond brun de veau lié à partir de fond déshy1 draté,en se reportant aux recommandations du fabricant.Réserver au chaud en 2 attente d’utilisation.</t>
        </is>
      </c>
      <c r="E3" t="s" s="14"/>
      <c r="F3"/>
    </row>
    <row r="4">
      <c r="A4" t="s">
        <v>2</v>
      </c>
      <c r="B4">
        <v>3</v>
      </c>
      <c r="C4" t="s">
        <v>118</v>
      </c>
      <c r="D4" t="inlineStr" s="14">
        <is>
          <t>Faire mariner la viande - La veille : dans un bac GN 1/1 H 250 en polycarbonate,mettre alternativement par couches,la viande et la garniture aromatique.Mettre au milieu de la viande,le bouquet garni. - Mouiller avec le vin rouge.Couvrir.Réserver au froid. - Indiquer sur le couvercle,la traçabilité des produits et la date de la mise en marig nade.</t>
        </is>
      </c>
      <c r="E4" t="s" s="14"/>
      <c r="F4" t="s">
        <v>119</v>
      </c>
    </row>
    <row r="5">
      <c r="A5" t="s">
        <v>2</v>
      </c>
      <c r="B5">
        <v>4</v>
      </c>
      <c r="C5" t="s">
        <v>120</v>
      </c>
      <c r="D5" t="inlineStr" s="14">
        <is>
          <t>Faire revenir la viande - Préchauffer le four sur la position chaleur sèche à + 200 °C. - Égoutter séparément la viande et les légumes de la garniture aromatique dans des L bacs GN 1/1 perforés.Récupérer et réserver le vin de la marinade dans une calotte. - Répartir la viande égouttée dans 5 bacs GN 1/1 H 45 perforés. - Étager les bacs sur l’échelle de four.Poser un bac GN 1/1 H 65 dans le bas de l’échelle pour récupérer les graisses de cuisson. - Enfourner et saisir la viande pendant 10 minutes environ.</t>
        </is>
      </c>
      <c r="E5" t="s" s="14"/>
      <c r="F5" t="s">
        <v>121</v>
      </c>
    </row>
    <row r="6">
      <c r="A6" t="s">
        <v>2</v>
      </c>
      <c r="B6">
        <v>5</v>
      </c>
      <c r="C6" t="s">
        <v>120</v>
      </c>
      <c r="D6" t="inlineStr" s="14">
        <is>
          <t>Marquer la cuisson du ragoût - Dans la sauteuse,faire revenir au beurre,les échalotes,les carottes en dés et le poivre en mignonnette assez fine. - Mouiller avec le vin de la marinade.Laisser réduire de moitié. - Ajouter le fond brun de veau lié.Mélanger les deux éléments au fouet. - Ajouter au fond de cuisson la viande saisie et la garniture aromatique.Compléter le mouillement à hauteur de la viande avec de l’eau,du fond blanc ou du bouillon. - Porter à ébullition.Ecumer la cuisson.Piquer la sonde de cuisson au cœur d’un morceau de viande. - Réduire la source de chaleur et laisser mijoter à couvert pendant 1 heure environ. Atteindre + 95 °C à cœur au terme de la cuisson de la viande.Vérifier la cuisson et l’assaisonnement. - Respecter la procédure de fin de cuisson. - Décanter la viande dans 3 bacs GN 1/1 H 100.Couvrir.Stocker au chaud en attente de finition.</t>
        </is>
      </c>
      <c r="E6" t="s" s="14"/>
      <c r="F6" t="s">
        <v>122</v>
      </c>
    </row>
    <row r="7">
      <c r="A7" t="s">
        <v>2</v>
      </c>
      <c r="B7">
        <v>6</v>
      </c>
      <c r="C7" t="s">
        <v>123</v>
      </c>
      <c r="D7" t="inlineStr" s="14">
        <is>
          <t>Terminer la réalisation de la sauce - Passer au chinois le fond de cuisson dans un rondeau.Ajouter et cuire les marrons surgelés dans le fond de cuisson.Réduire au volume désiré. - Pendant la réduction du fond de cuisson,porter à ébullition dans une russe la gelée de groseilles et le vinaigre jusqu’à obtention d’une sauce sirupeuse (gastrique). - Ajouter la gastrique et la crème fraîche au fond de cuisson. - Au mixeur,émulsionner la sauce pour lui donner de l’onctuosité.Les marrons mixés dans la sauce serviront de liaison.Vérifier l’assaisonnement et la consistance de la sauce.</t>
        </is>
      </c>
      <c r="E7" t="s" s="14"/>
      <c r="F7"/>
    </row>
    <row r="8">
      <c r="A8" t="s">
        <v>2</v>
      </c>
      <c r="B8">
        <v>7</v>
      </c>
      <c r="C8" t="s">
        <v>123</v>
      </c>
      <c r="D8" t="inlineStr" s="14">
        <is>
          <t>Terminer la préparation du ragoût - Répartir la sauce sur la viande dans les 3 bacs GN 1/1.Remuer les bacs d’un mouvement circulaire pour lier tous les éléments. - Stocker en armoire chaude et maintenir à + 63 °C en attente de consommation.</t>
        </is>
      </c>
      <c r="E8" t="s" s="14"/>
      <c r="F8"/>
    </row>
    <row r="9">
      <c r="A9" t="s">
        <v>2</v>
      </c>
      <c r="B9">
        <v>8</v>
      </c>
      <c r="C9" t="s">
        <v>124</v>
      </c>
      <c r="D9" t="inlineStr" s="14">
        <is>
          <t>Suggestions - On peut ajouter des marrons,des cerises ou encore des myrtilles en garniture. - Servir accompagné de purée de céleri,de marron,ou bien de purée de pomme de terre additionnée de purée de céleri ou de marron.</t>
        </is>
      </c>
      <c r="E9" t="s" s="14"/>
      <c r="F9"/>
    </row>
    <row r="10">
      <c r="A10" t="s">
        <v>125</v>
      </c>
      <c r="B10">
        <v>1</v>
      </c>
      <c r="C10" t="s">
        <v>126</v>
      </c>
      <c r="D10" t="s" s="14">
        <v>127</v>
      </c>
      <c r="E10" t="s" s="14"/>
      <c r="F10"/>
    </row>
    <row r="11">
      <c r="A11" t="s">
        <v>128</v>
      </c>
      <c r="B11">
        <v>1</v>
      </c>
      <c r="C11" t="s">
        <v>129</v>
      </c>
      <c r="D11" t="inlineStr" s="14">
        <is>
          <t>Trier et laver soigneusement les tiges de persil, les branches de céleri et les feuilles de poireau. Ne pas utiliser des tiges ayant séjourné trop longtemps dans l'eau (risque de fermentation).</t>
        </is>
      </c>
      <c r="E11" t="s" s="14"/>
      <c r="F11"/>
    </row>
    <row r="12">
      <c r="A12" t="s">
        <v>128</v>
      </c>
      <c r="B12">
        <v>2</v>
      </c>
      <c r="C12" t="s">
        <v>129</v>
      </c>
      <c r="D12" t="s" s="14">
        <v>130</v>
      </c>
      <c r="E12" t="s" s="14"/>
      <c r="F12"/>
    </row>
    <row r="13">
      <c r="A13" t="s">
        <v>128</v>
      </c>
      <c r="B13">
        <v>3</v>
      </c>
      <c r="C13" t="s">
        <v>131</v>
      </c>
      <c r="D13" t="inlineStr" s="14">
        <is>
          <t>Composer le bouquet garni selon l'utilisation : base = tiges de persil + thym + laurier. Pour fonds blancs et pochés : ajouter blanc de poireau et céleri en branches. Pour gibelotte : ajouter romarin. Pour légumes secs : ajouter sarriette.</t>
        </is>
      </c>
      <c r="E13" t="s" s="14"/>
      <c r="F13"/>
    </row>
    <row r="14">
      <c r="A14" t="s">
        <v>128</v>
      </c>
      <c r="B14">
        <v>4</v>
      </c>
      <c r="C14" t="s">
        <v>132</v>
      </c>
      <c r="D14" t="inlineStr" s="14">
        <is>
          <t>Lier le bouquet garni en fagot bien serré avec de la ficelle de cuisine. Le rôle des aromates étant de parfumer, des produits de mauvaise qualité ou de fraîcheur insuffisante donnent un très mauvais résultat.</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7">
        <v>133</v>
      </c>
      <c r="B1"/>
      <c r="C1"/>
      <c r="D1"/>
    </row>
    <row r="2">
      <c r="A2" t="str" s="15">
        <f>"GRO_CDC_140 · GRO.VIANDES · référence : "&amp;Besoins!B3&amp;" "&amp;Besoins!C3&amp;" · multiplicateur réglable sur la feuille ""Besoins"""</f>
        <v>GRO_CDC_140 · GRO.VIANDES · référence : 100 pc · multiplicateur réglable sur la feuille </v>
      </c>
      <c r="B2"/>
      <c r="C2"/>
      <c r="D2"/>
    </row>
    <row r="3">
      <c r="A3"/>
      <c r="B3"/>
      <c r="C3"/>
      <c r="D3"/>
    </row>
    <row r="4">
      <c r="A4" t="s" s="16">
        <v>134</v>
      </c>
      <c r="B4"/>
      <c r="C4"/>
      <c r="D4"/>
    </row>
    <row r="5">
      <c r="A5" t="s" s="17">
        <v>135</v>
      </c>
      <c r="B5" t="str" s="14">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7">
        <v>136</v>
      </c>
      <c r="B6" t="str" s="14">
        <f>"[LAVER] "&amp;Procedure!D3</f>
        <v>[LAVER] Préparations préliminaires - Laver et désinfecter le céleri-branche et les éléments du bouquet garni suivant la procédure. - Lier le bouquet garni et émincer le céleri-branche.Réserver. - Dans un rondeau,réaliser 8 litres de fond brun de veau lié à partir de fond déshy1 draté,en se reportant aux recommandations du fabricant.Réserver au chaud en 2 attente d’utilisation.</v>
      </c>
      <c r="C6"/>
      <c r="D6"/>
    </row>
    <row r="7">
      <c r="A7" t="s" s="17">
        <v>137</v>
      </c>
      <c r="B7" t="str" s="14">
        <f>"[MARINER] "&amp;Procedure!D4</f>
        <v>[MARINER] Faire mariner la viande - La veille : dans un bac GN 1/1 H 250 en polycarbonate,mettre alternativement par couches,la viande et la garniture aromatique.Mettre au milieu de la viande,le bouquet garni. - Mouiller avec le vin rouge.Couvrir.Réserver au froid. - Indiquer sur le couvercle,la traçabilité des produits et la date de la mise en marig nade.</v>
      </c>
      <c r="C7"/>
      <c r="D7"/>
    </row>
    <row r="8">
      <c r="A8" t="s" s="17">
        <v>138</v>
      </c>
      <c r="B8" t="str" s="14">
        <f>"[SAUTER] "&amp;Procedure!D5</f>
        <v>[SAUTER] Faire revenir la viande - Préchauffer le four sur la position chaleur sèche à + 200 °C. - Égoutter séparément la viande et les légumes de la garniture aromatique dans des L bacs GN 1/1 perforés.Récupérer et réserver le vin de la marinade dans une calotte. - Répartir la viande égouttée dans 5 bacs GN 1/1 H 45 perforés. - Étager les bacs sur l’échelle de four.Poser un bac GN 1/1 H 65 dans le bas de l’échelle pour récupérer les graisses de cuisson. - Enfourner et saisir la viande pendant 10 minutes environ.</v>
      </c>
      <c r="C8"/>
      <c r="D8"/>
    </row>
    <row r="9">
      <c r="A9" t="s" s="17">
        <v>139</v>
      </c>
      <c r="B9" t="str" s="14">
        <f>"[SAUTER] "&amp;Procedure!D6</f>
        <v>[SAUTER] Marquer la cuisson du ragoût - Dans la sauteuse,faire revenir au beurre,les échalotes,les carottes en dés et le poivre en mignonnette assez fine. - Mouiller avec le vin de la marinade.Laisser réduire de moitié. - Ajouter le fond brun de veau lié.Mélanger les deux éléments au fouet. - Ajouter au fond de cuisson la viande saisie et la garniture aromatique.Compléter le mouillement à hauteur de la viande avec de l’eau,du fond blanc ou du bouillon. - Porter à ébullition.Ecumer la cuisson.Piquer la sonde de cuisson au cœur d’un morceau de viande. - Réduire la source de chaleur et laisser mijoter à couvert pendant 1 heure environ. Atteindre + 95 °C à cœur au terme de la cuisson de la viande.Vérifier la cuisson et l’assaisonnement. - Respecter la procédure de fin de cuisson. - Décanter la viande dans 3 bacs GN 1/1 H 100.Couvrir.Stocker au chaud en attente de finition.</v>
      </c>
      <c r="C9"/>
      <c r="D9"/>
    </row>
    <row r="10">
      <c r="A10" t="s" s="17">
        <v>140</v>
      </c>
      <c r="B10" t="str" s="14">
        <f>"[TERMINER] "&amp;Procedure!D7</f>
        <v>[TERMINER] Terminer la réalisation de la sauce - Passer au chinois le fond de cuisson dans un rondeau.Ajouter et cuire les marrons surgelés dans le fond de cuisson.Réduire au volume désiré. - Pendant la réduction du fond de cuisson,porter à ébullition dans une russe la gelée de groseilles et le vinaigre jusqu’à obtention d’une sauce sirupeuse (gastrique). - Ajouter la gastrique et la crème fraîche au fond de cuisson. - Au mixeur,émulsionner la sauce pour lui donner de l’onctuosité.Les marrons mixés dans la sauce serviront de liaison.Vérifier l’assaisonnement et la consistance de la sauce.</v>
      </c>
      <c r="C10"/>
      <c r="D10"/>
    </row>
    <row r="11">
      <c r="A11" t="s" s="17">
        <v>141</v>
      </c>
      <c r="B11" t="str" s="14">
        <f>"[TERMINER] "&amp;Procedure!D8</f>
        <v>[TERMINER] Terminer la préparation du ragoût - Répartir la sauce sur la viande dans les 3 bacs GN 1/1.Remuer les bacs d’un mouvement circulaire pour lier tous les éléments. - Stocker en armoire chaude et maintenir à + 63 °C en attente de consommation.</v>
      </c>
      <c r="C11"/>
      <c r="D11"/>
    </row>
    <row r="12">
      <c r="A12" t="s" s="17">
        <v>142</v>
      </c>
      <c r="B12" t="str" s="14">
        <f>"[INCORPORER] "&amp;Procedure!D9</f>
        <v>[INCORPORER] Suggestions - On peut ajouter des marrons,des cerises ou encore des myrtilles en garniture. - Servir accompagné de purée de céleri,de marron,ou bien de purée de pomme de terre additionnée de purée de céleri ou de marron.</v>
      </c>
      <c r="C12"/>
      <c r="D12"/>
    </row>
    <row r="13">
      <c r="A13"/>
      <c r="B13"/>
      <c r="C13"/>
      <c r="D13"/>
    </row>
    <row r="14">
      <c r="A14" t="s" s="16">
        <v>143</v>
      </c>
      <c r="B14"/>
      <c r="C14"/>
      <c r="D14"/>
    </row>
    <row r="15">
      <c r="A15" t="s" s="17">
        <v>135</v>
      </c>
      <c r="B15" t="str" s="14">
        <f>"[DISSOUDRE] "&amp;Procedure!D10</f>
        <v>[DISSOUDRE] Délayer la poudre dans l'eau froide en fouettant, puis porter à ébullition en remuant régulièrement.</v>
      </c>
      <c r="C15"/>
      <c r="D15"/>
    </row>
    <row r="16">
      <c r="A16"/>
      <c r="B16"/>
      <c r="C16"/>
      <c r="D16"/>
    </row>
    <row r="17">
      <c r="A17" t="s" s="16">
        <v>144</v>
      </c>
      <c r="B17"/>
      <c r="C17"/>
      <c r="D17"/>
    </row>
    <row r="18">
      <c r="A18" t="s" s="17">
        <v>135</v>
      </c>
      <c r="B18" t="str" s="14">
        <f>"[TRIER] "&amp;Procedure!D11</f>
        <v>[TRIER] Trier et laver soigneusement les tiges de persil, les branches de céleri et les feuilles de poireau. Ne pas utiliser des tiges ayant séjourné trop longtemps dans l'eau (risque de fermentation).</v>
      </c>
      <c r="C18"/>
      <c r="D18"/>
    </row>
    <row r="19">
      <c r="A19" t="s" s="17">
        <v>136</v>
      </c>
      <c r="B19" t="str" s="14">
        <f>"[TRIER] "&amp;Procedure!D12</f>
        <v>[TRIER] Choisir un excellent thym très odorant, le trier, le laver, le sécher doucement. Laver, sécher et effeuiller le laurier.</v>
      </c>
      <c r="C19"/>
      <c r="D19"/>
    </row>
    <row r="20">
      <c r="A20" t="s" s="17">
        <v>137</v>
      </c>
      <c r="B20" t="str" s="14">
        <f>"[FOURRER] "&amp;Procedure!D13</f>
        <v>[FOURRER] Composer le bouquet garni selon l'utilisation : base = tiges de persil + thym + laurier. Pour fonds blancs et pochés : ajouter blanc de poireau et céleri en branches. Pour gibelotte : ajouter romarin. Pour légumes secs : ajouter sarriette.</v>
      </c>
      <c r="C20"/>
      <c r="D20"/>
    </row>
    <row r="21">
      <c r="A21" t="s" s="17">
        <v>138</v>
      </c>
      <c r="B21" t="str" s="14">
        <f>"[LIER] "&amp;Procedure!D14</f>
        <v>[LIER] Lier le bouquet garni en fagot bien serré avec de la ficelle de cuisine. Le rôle des aromates étant de parfumer, des produits de mauvaise qualité ou de fraîcheur insuffisante donnent un très mauvais résultat.</v>
      </c>
      <c r="C21"/>
      <c r="D21"/>
    </row>
    <row r="22">
      <c r="A22"/>
      <c r="B22"/>
      <c r="C22"/>
      <c r="D22"/>
    </row>
    <row r="23">
      <c r="A23" t="s" s="18">
        <v>21</v>
      </c>
      <c r="B23"/>
      <c r="C23"/>
      <c r="D23"/>
    </row>
  </sheetData>
  <sheetProtection sheet="1"/>
  <mergeCells count="19">
    <mergeCell ref="A1:D1"/>
    <mergeCell ref="A2:D2"/>
    <mergeCell ref="A4:D4"/>
    <mergeCell ref="B5:D5"/>
    <mergeCell ref="B6:D6"/>
    <mergeCell ref="B7:D7"/>
    <mergeCell ref="B8:D8"/>
    <mergeCell ref="B9:D9"/>
    <mergeCell ref="B10:D10"/>
    <mergeCell ref="B11:D11"/>
    <mergeCell ref="B12:D12"/>
    <mergeCell ref="A14:D14"/>
    <mergeCell ref="B15:D15"/>
    <mergeCell ref="A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2026-09-15T14:07:37Z</dcterms:created>
  <dc:title>RAGOÛT SAUVAGE</dc:title>
  <dc:subject/>
  <dc:creator>CUIS.web</dc:creator>
  <cp:lastModifiedBy/>
  <cp:keywords/>
  <dc:description>Export automatique — moteur récursif d'origine : Bernard Vandendaele</dc:description>
  <cp:category/>
  <dc:language>en-US</dc:language>
  <dcterms:modified xsi:type="dcterms:W3CDTF">2026-09-15T14:07:37Z</dcterms:modified>
  <cp:revision>1</cp:revision>
</cp:coreProperties>
</file>