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<sst xmlns="http://schemas.openxmlformats.org/spreadsheetml/2006/main" count="150" uniqueCount="150">
  <si>
    <t>Fiche technique</t>
  </si>
  <si>
    <t>Nom</t>
  </si>
  <si>
    <t>Sauce diable (BPI cuisine)</t>
  </si>
  <si>
    <t>Code</t>
  </si>
  <si>
    <t>BPI-CUI-SAU-DIAB</t>
  </si>
  <si>
    <t>Classe</t>
  </si>
  <si>
    <t>Sauces brunes et dérivées (CUI.SAU.BRUNES)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</si>
  <si>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</si>
  <si>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</si>
  <si>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</si>
  <si>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</si>
  <si>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</si>
  <si>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</si>
  <si>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</si>
  <si>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</si>
  <si>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lt</t>
  </si>
  <si>
    <t>Coût de revient (qt de référence)</t>
  </si>
  <si>
    <t>Coût unitaire</t>
  </si>
  <si>
    <t>Quantité demandée pour cet export</t>
  </si>
  <si>
    <t>Coût de revient total pour cette quantité</t>
  </si>
  <si>
    <t>Export généré le</t>
  </si>
  <si>
    <t>15/09/2026 13:50</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</si>
  <si>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</si>
  <si>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</si>
  <si>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</si>
  <si>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</si>
  <si>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</si>
  <si>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</si>
  <si>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</si>
  <si>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</si>
  <si>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</si>
  <si>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</si>
  <si>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RNM100733</t>
  </si>
  <si>
    <t>Lardons lardon cru fumé</t>
  </si>
  <si>
    <t>Charcuterie</t>
  </si>
  <si>
    <t>kg</t>
  </si>
  <si>
    <t>00000061</t>
  </si>
  <si>
    <t>EAU</t>
  </si>
  <si>
    <t>Matières diverses (à trier)</t>
  </si>
  <si>
    <t>00001758</t>
  </si>
  <si>
    <t>concentré de tomates</t>
  </si>
  <si>
    <t>Épicerie salée</t>
  </si>
  <si>
    <t>00001743</t>
  </si>
  <si>
    <t>farine de blé tamisée type 55</t>
  </si>
  <si>
    <t>pc</t>
  </si>
  <si>
    <t>00001720</t>
  </si>
  <si>
    <t>huile de tournesol pour cuisson liaison</t>
  </si>
  <si>
    <t>00001665</t>
  </si>
  <si>
    <t>poivre</t>
  </si>
  <si>
    <t>00001716</t>
  </si>
  <si>
    <t>vinaigre alcool blanc</t>
  </si>
  <si>
    <t>HER-BOUQUET-G</t>
  </si>
  <si>
    <t>Bouquet garni sachet dose</t>
  </si>
  <si>
    <t>Herbes aromatiques séchées</t>
  </si>
  <si>
    <t>KNORR-FBLIE-STD</t>
  </si>
  <si>
    <t>Fonds Brun Lié (Knorr Professional)</t>
  </si>
  <si>
    <t>Fonds déshydratés et poudres</t>
  </si>
  <si>
    <t>BEU-CUISINE</t>
  </si>
  <si>
    <t>Beurre de cuisine bloc 10 kg</t>
  </si>
  <si>
    <t>Beurres et margarines</t>
  </si>
  <si>
    <t>RNM17710123</t>
  </si>
  <si>
    <t>AIL frais France cat.I 60-80mm</t>
  </si>
  <si>
    <t>Légumes</t>
  </si>
  <si>
    <t>RNM9740123</t>
  </si>
  <si>
    <t>CAROTTE France cat.I botte</t>
  </si>
  <si>
    <t>bte</t>
  </si>
  <si>
    <t>00002034</t>
  </si>
  <si>
    <t>échalote</t>
  </si>
  <si>
    <t>RNM27820123</t>
  </si>
  <si>
    <t>OIGNON jaune France cat.I 60-80mm</t>
  </si>
  <si>
    <t>RNM10130123</t>
  </si>
  <si>
    <t>TOMATE ronde Espagne cat.I 67-82mm</t>
  </si>
  <si>
    <t>Total</t>
  </si>
  <si>
    <t>Niveau</t>
  </si>
  <si>
    <t>Composant</t>
  </si>
  <si>
    <t>Type</t>
  </si>
  <si>
    <t>Quantité (pour 1 lt)</t>
  </si>
  <si>
    <t>recette</t>
  </si>
  <si>
    <t>Sauces brunes et dérivées</t>
  </si>
  <si>
    <t xml:space="preserve">    ↳ Sauce Espagnole</t>
  </si>
  <si>
    <t xml:space="preserve">        ↳ Fond brun de veau reconstitue (collectivite)</t>
  </si>
  <si>
    <t>Préparations de base collectivité</t>
  </si>
  <si>
    <t xml:space="preserve">            ↳ EAU</t>
  </si>
  <si>
    <t>matiere</t>
  </si>
  <si>
    <t xml:space="preserve">            ↳ Fonds Brun Lié (Knorr Professional)</t>
  </si>
  <si>
    <t xml:space="preserve">        ↳ Roux Brun</t>
  </si>
  <si>
    <t>Roux et liaisons de base</t>
  </si>
  <si>
    <t xml:space="preserve">            ↳ Beurre de cuisine bloc 10 kg</t>
  </si>
  <si>
    <t xml:space="preserve">            ↳ farine de blé tamisée type 55</t>
  </si>
  <si>
    <t xml:space="preserve">        ↳ Lardons lardon cru fumé</t>
  </si>
  <si>
    <t xml:space="preserve">        ↳ CAROTTE France cat.I botte</t>
  </si>
  <si>
    <t xml:space="preserve">        ↳ OIGNON jaune France cat.I 60-80mm</t>
  </si>
  <si>
    <t xml:space="preserve">        ↳ TOMATE ronde Espagne cat.I 67-82mm</t>
  </si>
  <si>
    <t xml:space="preserve">        ↳ concentré de tomates</t>
  </si>
  <si>
    <t xml:space="preserve">        ↳ AIL frais France cat.I 60-80mm</t>
  </si>
  <si>
    <t xml:space="preserve">        ↳ Bouquet garni sachet dose</t>
  </si>
  <si>
    <t xml:space="preserve">    ↳ huile de tournesol pour cuisson liaison</t>
  </si>
  <si>
    <t xml:space="preserve">    ↳ échalote</t>
  </si>
  <si>
    <t xml:space="preserve">    ↳ vinaigre alcool blanc</t>
  </si>
  <si>
    <t xml:space="preserve">    ↳ poivre</t>
  </si>
  <si>
    <t>Recette</t>
  </si>
  <si>
    <t>#</t>
  </si>
  <si>
    <t>Verbe</t>
  </si>
  <si>
    <t>Étape</t>
  </si>
  <si>
    <t>Précision technique</t>
  </si>
  <si>
    <t>Durée</t>
  </si>
  <si>
    <t>RÉDUIRE</t>
  </si>
  <si>
    <t>Réduire échalotes + vin blanc + vinaigre à sec.</t>
  </si>
  <si>
    <t>INCORPORER</t>
  </si>
  <si>
    <t>Ajouter sauce espagnole, réduire, poivrer généreusement.</t>
  </si>
  <si>
    <t>PASSER</t>
  </si>
  <si>
    <t>Passer au chinois. Rectifier assaisonnement.</t>
  </si>
  <si>
    <t>Sauce Espagnole</t>
  </si>
  <si>
    <t>METTRE EN PLACE</t>
  </si>
  <si>
    <t>Mettre en place — Peser, mesurer et contrôler les denrées.</t>
  </si>
  <si>
    <t>PRÉPARER</t>
  </si>
  <si>
    <t>ÉTUVER</t>
  </si>
  <si>
    <t>Reconstituer le fond brun de veau selon le mode d'emploi et le porter à ébullition.</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</si>
  <si>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</si>
  <si>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</si>
  <si>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</si>
  <si>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</si>
  <si>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</si>
  <si>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</si>
  <si>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</si>
  <si>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</si>
  <si>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</si>
  <si>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</si>
  <si>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</si>
  <si>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</si>
  <si>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</si>
  <si>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</si>
  <si>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</si>
  <si>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</si>
  <si>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Fiche technique — Sauce diable (BPI cuisine)</t>
  </si>
  <si>
    <t>Sauce diable (BPI cuisine)  BPI-CUI-SAU-DIAB</t>
  </si>
  <si>
    <t>1.</t>
  </si>
  <si>
    <t>2.</t>
  </si>
  <si>
    <t>3.</t>
  </si>
  <si>
    <t>↳ Sauce Espagnole  00SAU_REC007</t>
  </si>
  <si>
    <t xml:space="preserve">    Fond brun de veau reconstitue (collectivite)</t>
  </si>
  <si>
    <t>4.</t>
  </si>
  <si>
    <t xml:space="preserve">    Roux Brun</t>
  </si>
  <si>
    <t>5.</t>
  </si>
  <si>
    <t>6.</t>
  </si>
  <si>
    <t>7.</t>
  </si>
  <si>
    <t>8.</t>
  </si>
  <si>
    <t>9.</t>
  </si>
  <si>
    <t>↳ Fond brun de veau reconstitue (collectivite)  GRO-FOND-VEAU</t>
  </si>
  <si>
    <t>↳ Roux Brun  00SAU_REC003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</si>
</sst>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7.5808875</v>
      </c>
    </row>
    <row r="12">
      <c r="A12" t="s" s="3">
        <v>17</v>
      </c>
      <c r="B12" s="4">
        <v>7.5808875</v>
      </c>
    </row>
    <row r="13">
      <c r="A13"/>
      <c r="B13"/>
    </row>
    <row r="14">
      <c r="A14" t="s" s="5">
        <v>18</v>
      </c>
      <c r="B14" t="s" s="5">
        <v>15</v>
      </c>
    </row>
    <row r="15">
      <c r="A15" t="s" s="5">
        <v>19</v>
      </c>
      <c r="B15" s="6">
        <v>7.5808875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lt</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0.025</v>
      </c>
      <c r="E7" s="11">
        <f>D7*$B$2</f>
        <v>0.025</v>
      </c>
      <c r="F7" t="s">
        <v>35</v>
      </c>
      <c r="G7" s="4">
        <f>E7*8.96</f>
        <v>0.224</v>
      </c>
    </row>
    <row r="8">
      <c r="A8" t="s" s="12">
        <v>36</v>
      </c>
      <c r="B8" t="s">
        <v>37</v>
      </c>
      <c r="C8" t="s">
        <v>38</v>
      </c>
      <c r="D8" s="9">
        <v>1.4625</v>
      </c>
      <c r="E8" s="11">
        <f>D8*$B$2</f>
        <v>1.4625</v>
      </c>
      <c r="F8" t="s">
        <v>25</v>
      </c>
      <c r="G8" s="4">
        <f>E8*0.003</f>
        <v>0.004388</v>
      </c>
    </row>
    <row r="9">
      <c r="A9" t="s" s="12">
        <v>39</v>
      </c>
      <c r="B9" t="s">
        <v>40</v>
      </c>
      <c r="C9" t="s">
        <v>41</v>
      </c>
      <c r="D9" s="9">
        <v>0.01</v>
      </c>
      <c r="E9" s="11">
        <f>D9*$B$2</f>
        <v>0.01</v>
      </c>
      <c r="F9">
        <v>5</v>
      </c>
      <c r="G9" s="4">
        <f>E9*0</f>
        <v>0</v>
      </c>
    </row>
    <row r="10">
      <c r="A10" t="s" s="12">
        <v>42</v>
      </c>
      <c r="B10" t="s">
        <v>43</v>
      </c>
      <c r="C10" t="s">
        <v>41</v>
      </c>
      <c r="D10" s="9">
        <v>0.03</v>
      </c>
      <c r="E10" s="11">
        <f>D10*$B$2</f>
        <v>0.03</v>
      </c>
      <c r="F10" t="s">
        <v>44</v>
      </c>
      <c r="G10" s="4">
        <f>E10*0</f>
        <v>0</v>
      </c>
    </row>
    <row r="11">
      <c r="A11" t="s" s="12">
        <v>45</v>
      </c>
      <c r="B11" t="s">
        <v>46</v>
      </c>
      <c r="C11" t="s">
        <v>41</v>
      </c>
      <c r="D11" s="9">
        <v>0.1</v>
      </c>
      <c r="E11" s="11">
        <f>D11*$B$2</f>
        <v>0.1</v>
      </c>
      <c r="F11" t="s">
        <v>44</v>
      </c>
      <c r="G11" s="4">
        <f>E11*0</f>
        <v>0</v>
      </c>
    </row>
    <row r="12">
      <c r="A12" t="s" s="12">
        <v>47</v>
      </c>
      <c r="B12" t="s">
        <v>48</v>
      </c>
      <c r="C12" t="s">
        <v>41</v>
      </c>
      <c r="D12" s="9">
        <v>0.003</v>
      </c>
      <c r="E12" s="11">
        <f>D12*$B$2</f>
        <v>0.003</v>
      </c>
      <c r="F12" t="s">
        <v>44</v>
      </c>
      <c r="G12" s="4">
        <f>E12*0</f>
        <v>0</v>
      </c>
    </row>
    <row r="13">
      <c r="A13" t="s" s="12">
        <v>49</v>
      </c>
      <c r="B13" t="s">
        <v>50</v>
      </c>
      <c r="C13" t="s">
        <v>41</v>
      </c>
      <c r="D13" s="9">
        <v>0.02</v>
      </c>
      <c r="E13" s="11">
        <f>D13*$B$2</f>
        <v>0.02</v>
      </c>
      <c r="F13" t="s">
        <v>44</v>
      </c>
      <c r="G13" s="4">
        <f>E13*0</f>
        <v>0</v>
      </c>
    </row>
    <row r="14">
      <c r="A14" t="s">
        <v>51</v>
      </c>
      <c r="B14" t="s">
        <v>52</v>
      </c>
      <c r="C14" t="s">
        <v>53</v>
      </c>
      <c r="D14" s="9">
        <v>0.5</v>
      </c>
      <c r="E14" s="11">
        <f>D14*$B$2</f>
        <v>0.5</v>
      </c>
      <c r="F14" t="s">
        <v>35</v>
      </c>
      <c r="G14" s="4">
        <f>E14*14</f>
        <v>7</v>
      </c>
    </row>
    <row r="15">
      <c r="A15" t="s">
        <v>54</v>
      </c>
      <c r="B15" t="s">
        <v>55</v>
      </c>
      <c r="C15" t="s">
        <v>56</v>
      </c>
      <c r="D15" s="9">
        <v>0.0375</v>
      </c>
      <c r="E15" s="11">
        <f>D15*$B$2</f>
        <v>0.0375</v>
      </c>
      <c r="F15" t="s">
        <v>35</v>
      </c>
      <c r="G15" s="4">
        <f>E15*0</f>
        <v>0</v>
      </c>
    </row>
    <row r="16">
      <c r="A16" t="s">
        <v>57</v>
      </c>
      <c r="B16" t="s">
        <v>58</v>
      </c>
      <c r="C16" t="s">
        <v>59</v>
      </c>
      <c r="D16" s="9">
        <v>0.03</v>
      </c>
      <c r="E16" s="11">
        <f>D16*$B$2</f>
        <v>0.03</v>
      </c>
      <c r="F16" t="s">
        <v>35</v>
      </c>
      <c r="G16" s="4">
        <f>E16*4.9</f>
        <v>0.147</v>
      </c>
    </row>
    <row r="17">
      <c r="A17" t="s">
        <v>60</v>
      </c>
      <c r="B17" t="s">
        <v>61</v>
      </c>
      <c r="C17" t="s">
        <v>62</v>
      </c>
      <c r="D17" s="9">
        <v>0.005</v>
      </c>
      <c r="E17" s="11">
        <f>D17*$B$2</f>
        <v>0.005</v>
      </c>
      <c r="F17" t="s">
        <v>35</v>
      </c>
      <c r="G17" s="4">
        <f>E17*6.5</f>
        <v>0.0325</v>
      </c>
    </row>
    <row r="18">
      <c r="A18" t="s">
        <v>63</v>
      </c>
      <c r="B18" t="s">
        <v>64</v>
      </c>
      <c r="C18" t="s">
        <v>62</v>
      </c>
      <c r="D18" s="9">
        <v>0.025</v>
      </c>
      <c r="E18" s="11">
        <f>D18*$B$2</f>
        <v>0.025</v>
      </c>
      <c r="F18" t="s">
        <v>65</v>
      </c>
      <c r="G18" s="4">
        <f>E18*1.8</f>
        <v>0.045</v>
      </c>
    </row>
    <row r="19">
      <c r="A19" t="s" s="12">
        <v>66</v>
      </c>
      <c r="B19" t="s">
        <v>67</v>
      </c>
      <c r="C19" t="s">
        <v>62</v>
      </c>
      <c r="D19" s="9">
        <v>0.04</v>
      </c>
      <c r="E19" s="11">
        <f>D19*$B$2</f>
        <v>0.04</v>
      </c>
      <c r="F19" t="s">
        <v>44</v>
      </c>
      <c r="G19" s="4">
        <f>E19*0</f>
        <v>0</v>
      </c>
    </row>
    <row r="20">
      <c r="A20" t="s">
        <v>68</v>
      </c>
      <c r="B20" t="s">
        <v>69</v>
      </c>
      <c r="C20" t="s">
        <v>62</v>
      </c>
      <c r="D20" s="9">
        <v>0.15</v>
      </c>
      <c r="E20" s="11">
        <f>D20*$B$2</f>
        <v>0.15</v>
      </c>
      <c r="F20" t="s">
        <v>35</v>
      </c>
      <c r="G20" s="4">
        <f>E20*0.4</f>
        <v>0.06</v>
      </c>
    </row>
    <row r="21">
      <c r="A21" t="s">
        <v>70</v>
      </c>
      <c r="B21" t="s">
        <v>71</v>
      </c>
      <c r="C21" t="s">
        <v>62</v>
      </c>
      <c r="D21" s="9">
        <v>0.02</v>
      </c>
      <c r="E21" s="11">
        <f>D21*$B$2</f>
        <v>0.02</v>
      </c>
      <c r="F21" t="s">
        <v>35</v>
      </c>
      <c r="G21" s="4">
        <f>E21*3.4</f>
        <v>0.068</v>
      </c>
    </row>
    <row r="22">
      <c r="A22"/>
      <c r="B22"/>
      <c r="C22"/>
      <c r="D22"/>
      <c r="E22"/>
      <c r="F22" t="s" s="3">
        <v>72</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30</v>
      </c>
      <c r="F1" t="s" s="2">
        <v>5</v>
      </c>
    </row>
    <row r="2">
      <c r="A2">
        <v>0</v>
      </c>
      <c r="B2" t="s">
        <v>2</v>
      </c>
      <c r="C2" t="s">
        <v>77</v>
      </c>
      <c r="D2" s="11">
        <v>1</v>
      </c>
      <c r="E2" t="s">
        <v>25</v>
      </c>
      <c r="F2" t="s">
        <v>78</v>
      </c>
    </row>
    <row r="3">
      <c r="A3">
        <v>1</v>
      </c>
      <c r="B3" t="s">
        <v>79</v>
      </c>
      <c r="C3" t="s">
        <v>77</v>
      </c>
      <c r="D3" s="11">
        <v>0.5</v>
      </c>
      <c r="E3" t="s">
        <v>25</v>
      </c>
      <c r="F3" t="s">
        <v>78</v>
      </c>
    </row>
    <row r="4">
      <c r="A4">
        <v>2</v>
      </c>
      <c r="B4" t="s">
        <v>80</v>
      </c>
      <c r="C4" t="s">
        <v>77</v>
      </c>
      <c r="D4" s="11">
        <v>1.5</v>
      </c>
      <c r="E4" t="s">
        <v>25</v>
      </c>
      <c r="F4" t="s">
        <v>81</v>
      </c>
    </row>
    <row r="5">
      <c r="A5">
        <v>3</v>
      </c>
      <c r="B5" t="s">
        <v>82</v>
      </c>
      <c r="C5" t="s">
        <v>83</v>
      </c>
      <c r="D5" s="11">
        <v>1.463</v>
      </c>
      <c r="E5" t="s">
        <v>25</v>
      </c>
      <c r="F5" t="s">
        <v>38</v>
      </c>
    </row>
    <row r="6">
      <c r="A6">
        <v>3</v>
      </c>
      <c r="B6" t="s">
        <v>84</v>
      </c>
      <c r="C6" t="s">
        <v>83</v>
      </c>
      <c r="D6" s="11">
        <v>0.038</v>
      </c>
      <c r="E6" t="s">
        <v>35</v>
      </c>
      <c r="F6" t="s">
        <v>56</v>
      </c>
    </row>
    <row r="7">
      <c r="A7">
        <v>2</v>
      </c>
      <c r="B7" t="s">
        <v>85</v>
      </c>
      <c r="C7" t="s">
        <v>77</v>
      </c>
      <c r="D7" s="11">
        <v>0.06</v>
      </c>
      <c r="E7" t="s">
        <v>35</v>
      </c>
      <c r="F7" t="s">
        <v>86</v>
      </c>
    </row>
    <row r="8">
      <c r="A8">
        <v>3</v>
      </c>
      <c r="B8" t="s">
        <v>87</v>
      </c>
      <c r="C8" t="s">
        <v>83</v>
      </c>
      <c r="D8" s="11">
        <v>0.03</v>
      </c>
      <c r="E8" t="s">
        <v>35</v>
      </c>
      <c r="F8" t="s">
        <v>59</v>
      </c>
    </row>
    <row r="9">
      <c r="A9">
        <v>3</v>
      </c>
      <c r="B9" t="s">
        <v>88</v>
      </c>
      <c r="C9" t="s">
        <v>83</v>
      </c>
      <c r="D9" s="11">
        <v>0.03</v>
      </c>
      <c r="E9" t="s">
        <v>35</v>
      </c>
      <c r="F9" t="s">
        <v>41</v>
      </c>
    </row>
    <row r="10">
      <c r="A10">
        <v>2</v>
      </c>
      <c r="B10" t="s">
        <v>89</v>
      </c>
      <c r="C10" t="s">
        <v>83</v>
      </c>
      <c r="D10" s="11">
        <v>0.025</v>
      </c>
      <c r="E10" t="s">
        <v>35</v>
      </c>
      <c r="F10" t="s">
        <v>34</v>
      </c>
    </row>
    <row r="11">
      <c r="A11">
        <v>2</v>
      </c>
      <c r="B11" t="s">
        <v>90</v>
      </c>
      <c r="C11" t="s">
        <v>83</v>
      </c>
      <c r="D11" s="11">
        <v>0.025</v>
      </c>
      <c r="E11" t="s">
        <v>35</v>
      </c>
      <c r="F11" t="s">
        <v>62</v>
      </c>
    </row>
    <row r="12">
      <c r="A12">
        <v>2</v>
      </c>
      <c r="B12" t="s">
        <v>91</v>
      </c>
      <c r="C12" t="s">
        <v>83</v>
      </c>
      <c r="D12" s="11">
        <v>0.15</v>
      </c>
      <c r="E12" t="s">
        <v>35</v>
      </c>
      <c r="F12" t="s">
        <v>62</v>
      </c>
    </row>
    <row r="13">
      <c r="A13">
        <v>2</v>
      </c>
      <c r="B13" t="s">
        <v>92</v>
      </c>
      <c r="C13" t="s">
        <v>83</v>
      </c>
      <c r="D13" s="11">
        <v>0.02</v>
      </c>
      <c r="E13" t="s">
        <v>35</v>
      </c>
      <c r="F13" t="s">
        <v>62</v>
      </c>
    </row>
    <row r="14">
      <c r="A14">
        <v>2</v>
      </c>
      <c r="B14" t="s">
        <v>93</v>
      </c>
      <c r="C14" t="s">
        <v>83</v>
      </c>
      <c r="D14" s="11">
        <v>0.01</v>
      </c>
      <c r="E14" t="s">
        <v>35</v>
      </c>
      <c r="F14" t="s">
        <v>41</v>
      </c>
    </row>
    <row r="15">
      <c r="A15">
        <v>2</v>
      </c>
      <c r="B15" t="s">
        <v>94</v>
      </c>
      <c r="C15" t="s">
        <v>83</v>
      </c>
      <c r="D15" s="11">
        <v>0.005</v>
      </c>
      <c r="E15" t="s">
        <v>35</v>
      </c>
      <c r="F15" t="s">
        <v>62</v>
      </c>
    </row>
    <row r="16">
      <c r="A16">
        <v>2</v>
      </c>
      <c r="B16" t="s">
        <v>95</v>
      </c>
      <c r="C16" t="s">
        <v>83</v>
      </c>
      <c r="D16" s="11">
        <v>0.5</v>
      </c>
      <c r="E16" t="s">
        <v>44</v>
      </c>
      <c r="F16" t="s">
        <v>53</v>
      </c>
    </row>
    <row r="17">
      <c r="A17">
        <v>1</v>
      </c>
      <c r="B17" t="s">
        <v>96</v>
      </c>
      <c r="C17" t="s">
        <v>83</v>
      </c>
      <c r="D17" s="11">
        <v>0.1</v>
      </c>
      <c r="E17" t="s">
        <v>25</v>
      </c>
      <c r="F17" t="s">
        <v>41</v>
      </c>
    </row>
    <row r="18">
      <c r="A18">
        <v>1</v>
      </c>
      <c r="B18" t="s">
        <v>97</v>
      </c>
      <c r="C18" t="s">
        <v>83</v>
      </c>
      <c r="D18" s="11">
        <v>0.04</v>
      </c>
      <c r="E18" t="s">
        <v>35</v>
      </c>
      <c r="F18" t="s">
        <v>62</v>
      </c>
    </row>
    <row r="19">
      <c r="A19">
        <v>1</v>
      </c>
      <c r="B19" t="s">
        <v>98</v>
      </c>
      <c r="C19" t="s">
        <v>83</v>
      </c>
      <c r="D19" s="11">
        <v>0.02</v>
      </c>
      <c r="E19" t="s">
        <v>25</v>
      </c>
      <c r="F19" t="s">
        <v>41</v>
      </c>
    </row>
    <row r="20">
      <c r="A20">
        <v>1</v>
      </c>
      <c r="B20" t="s">
        <v>99</v>
      </c>
      <c r="C20" t="s">
        <v>83</v>
      </c>
      <c r="D20" s="11">
        <v>0.003</v>
      </c>
      <c r="E20" t="s">
        <v>35</v>
      </c>
      <c r="F20"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100</v>
      </c>
      <c r="B1" t="s" s="2">
        <v>101</v>
      </c>
      <c r="C1" t="s" s="2">
        <v>102</v>
      </c>
      <c r="D1" t="s" s="2">
        <v>103</v>
      </c>
      <c r="E1" t="s" s="2">
        <v>104</v>
      </c>
      <c r="F1" t="s" s="2">
        <v>105</v>
      </c>
    </row>
    <row r="2">
      <c r="A2" t="s">
        <v>2</v>
      </c>
      <c r="B2">
        <v>1</v>
      </c>
      <c r="C2" t="s">
        <v>106</v>
      </c>
      <c r="D2" t="s" s="14">
        <v>107</v>
      </c>
      <c r="E2" t="s" s="14"/>
      <c r="F2"/>
    </row>
    <row r="3">
      <c r="A3" t="s">
        <v>2</v>
      </c>
      <c r="B3">
        <v>2</v>
      </c>
      <c r="C3" t="s">
        <v>108</v>
      </c>
      <c r="D3" t="s" s="14">
        <v>109</v>
      </c>
      <c r="E3" t="s" s="14"/>
      <c r="F3"/>
    </row>
    <row r="4">
      <c r="A4" t="s">
        <v>2</v>
      </c>
      <c r="B4">
        <v>3</v>
      </c>
      <c r="C4" t="s">
        <v>110</v>
      </c>
      <c r="D4" t="s" s="14">
        <v>111</v>
      </c>
      <c r="E4" t="s" s="14"/>
      <c r="F4"/>
    </row>
    <row r="5">
      <c r="A5" t="s">
        <v>112</v>
      </c>
      <c r="B5">
        <v>1</v>
      </c>
      <c r="C5" t="s">
        <v>113</v>
      </c>
      <c r="D5" t="s" s="14">
        <v>114</v>
      </c>
      <c r="E5" t="s" s="14"/>
      <c r="F5"/>
    </row>
    <row r="6">
      <c r="A6" t="s">
        <v>112</v>
      </c>
      <c r="B6">
        <v>2</v>
      </c>
      <c r="C6" t="s">
        <v>115</v>
      </c>
      <c r="D6" t="inlineStr" s="14">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6" t="s" s="14"/>
      <c r="F6"/>
    </row>
    <row r="7">
      <c r="A7" t="s">
        <v>112</v>
      </c>
      <c r="B7">
        <v>3</v>
      </c>
      <c r="C7" t="s">
        <v>116</v>
      </c>
      <c r="D7" t="s" s="14">
        <v>117</v>
      </c>
      <c r="E7" t="s" s="14"/>
      <c r="F7"/>
    </row>
    <row r="8">
      <c r="A8" t="s">
        <v>112</v>
      </c>
      <c r="B8">
        <v>4</v>
      </c>
      <c r="C8" t="s">
        <v>116</v>
      </c>
      <c r="D8" t="inlineStr" s="14">
        <is>
          <t>Réaliser la sauce espagnole — Faire fondre le lard dans une grande sauteuse avec le beurre. Ajouter les carottes et les oignons, les laisser pincer légèrement. Ajouter la farine (singer) et la laisser torréfier de manière à obtenir un roux légèrement brun.</t>
        </is>
      </c>
      <c r="E8" t="s" s="14"/>
      <c r="F8"/>
    </row>
    <row r="9">
      <c r="A9" t="s">
        <v>112</v>
      </c>
      <c r="B9">
        <v>5</v>
      </c>
      <c r="C9" t="s">
        <v>108</v>
      </c>
      <c r="D9" t="s" s="14">
        <v>118</v>
      </c>
      <c r="E9" t="s" s="14"/>
      <c r="F9"/>
    </row>
    <row r="10">
      <c r="A10" t="s">
        <v>112</v>
      </c>
      <c r="B10">
        <v>6</v>
      </c>
      <c r="C10" t="s">
        <v>119</v>
      </c>
      <c r="D10" t="inlineStr" s="14">
        <is>
          <t>Verser progressivement le fond brun bouillant en remuant au fouet. Porter à ébullition sans arrêter de remuer. Ajouter les tomates concassées, l'ail et le bouquet garni.</t>
        </is>
      </c>
      <c r="E10" t="s" s="14"/>
      <c r="F10"/>
    </row>
    <row r="11">
      <c r="A11" t="s">
        <v>112</v>
      </c>
      <c r="B11">
        <v>7</v>
      </c>
      <c r="C11" t="s">
        <v>120</v>
      </c>
      <c r="D11" t="s" s="14">
        <v>121</v>
      </c>
      <c r="E11" t="s" s="14">
        <v>122</v>
      </c>
      <c r="F11"/>
    </row>
    <row r="12">
      <c r="A12" t="s">
        <v>112</v>
      </c>
      <c r="B12">
        <v>8</v>
      </c>
      <c r="C12" t="s">
        <v>110</v>
      </c>
      <c r="D12" t="s" s="14">
        <v>123</v>
      </c>
      <c r="E12" t="s" s="14"/>
      <c r="F12"/>
    </row>
    <row r="13">
      <c r="A13" t="s">
        <v>112</v>
      </c>
      <c r="B13">
        <v>9</v>
      </c>
      <c r="C13" t="s">
        <v>124</v>
      </c>
      <c r="D13" t="s" s="14">
        <v>125</v>
      </c>
      <c r="E13" t="s" s="14">
        <v>126</v>
      </c>
      <c r="F13"/>
    </row>
    <row r="14">
      <c r="A14" t="s">
        <v>127</v>
      </c>
      <c r="B14">
        <v>1</v>
      </c>
      <c r="C14" t="s">
        <v>128</v>
      </c>
      <c r="D14" t="s" s="14">
        <v>129</v>
      </c>
      <c r="E14" t="s" s="14"/>
      <c r="F14"/>
    </row>
    <row r="15">
      <c r="A15" t="s">
        <v>130</v>
      </c>
      <c r="B15">
        <v>1</v>
      </c>
      <c r="C15" t="s">
        <v>113</v>
      </c>
      <c r="D15" t="s" s="14">
        <v>131</v>
      </c>
      <c r="E15" t="s" s="14"/>
      <c r="F15"/>
    </row>
    <row r="16">
      <c r="A16" t="s">
        <v>130</v>
      </c>
      <c r="B16">
        <v>2</v>
      </c>
      <c r="C16" t="s">
        <v>116</v>
      </c>
      <c r="D16" t="inlineStr" s="14">
        <is>
          <t>Réaliser le roux — Faire fondre le beurre en parcelles dans une sauteuse. Ajouter la farine tamisée et mélanger à l'aide d'une spatule jusqu'à obtenir un mélange lisse.</t>
        </is>
      </c>
      <c r="E16" t="s" s="14"/>
      <c r="F16"/>
    </row>
    <row r="17">
      <c r="A17" t="s">
        <v>130</v>
      </c>
      <c r="B17">
        <v>3</v>
      </c>
      <c r="C17" t="s">
        <v>120</v>
      </c>
      <c r="D17" t="inlineStr" s="14">
        <is>
          <t>Cuire le roux brun — Prolonger la cuisson jusqu'à dextrinisation — hydrolyse de l'amidon et caramélisation légère. Ne pas exagérer la coloration qui doit être brun clair. Au-delà apparaît un mauvais goût de corne brûlée.</t>
        </is>
      </c>
      <c r="E17" t="s" s="14">
        <v>132</v>
      </c>
      <c r="F17"/>
    </row>
    <row r="18">
      <c r="A18" t="s">
        <v>130</v>
      </c>
      <c r="B18">
        <v>4</v>
      </c>
      <c r="C18" t="s">
        <v>124</v>
      </c>
      <c r="D18" t="s" s="14">
        <v>133</v>
      </c>
      <c r="E18" t="s" s="14"/>
      <c r="F1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5"/>
  <cols>
    <col min="1" max="1" width="22" customWidth="1"/>
    <col min="2" max="2" width="52" customWidth="1"/>
    <col min="3" max="3" width="14" customWidth="1"/>
    <col min="4" max="4" width="10" customWidth="1"/>
  </cols>
  <sheetData>
    <row r="1" customHeight="1" ht="24">
      <c r="A1" t="s" s="7">
        <v>134</v>
      </c>
      <c r="B1"/>
      <c r="C1"/>
      <c r="D1"/>
    </row>
    <row r="2">
      <c r="A2" t="str" s="15">
        <f>"BPI-CUI-SAU-DIAB · CUI.SAU.BRUNES · référence : "&amp;Besoins!B3&amp;" "&amp;Besoins!C3&amp;" · multiplicateur réglable sur la feuille ""Besoins"""</f>
        <v>BPI-CUI-SAU-DIAB · CUI.SAU.BRUNES · référence : 1 lt · multiplicateur réglable sur la feuille </v>
      </c>
      <c r="B2"/>
      <c r="C2"/>
      <c r="D2"/>
    </row>
    <row r="3">
      <c r="A3"/>
      <c r="B3"/>
      <c r="C3"/>
      <c r="D3"/>
    </row>
    <row r="4">
      <c r="A4" t="s" s="16">
        <v>135</v>
      </c>
      <c r="B4"/>
      <c r="C4"/>
      <c r="D4"/>
    </row>
    <row r="5">
      <c r="A5" t="s" s="17">
        <v>136</v>
      </c>
      <c r="B5" t="str" s="14">
        <f>"[RÉDUIRE] "&amp;Procedure!D2</f>
        <v>[RÉDUIRE] Réduire échalotes + vin blanc + vinaigre à sec.</v>
      </c>
      <c r="C5"/>
      <c r="D5"/>
    </row>
    <row r="6">
      <c r="A6" t="s" s="17">
        <v>137</v>
      </c>
      <c r="B6" t="str" s="14">
        <f>"[INCORPORER] "&amp;Procedure!D3</f>
        <v>[INCORPORER] Ajouter sauce espagnole, réduire, poivrer généreusement.</v>
      </c>
      <c r="C6"/>
      <c r="D6"/>
    </row>
    <row r="7">
      <c r="A7" t="s" s="17">
        <v>138</v>
      </c>
      <c r="B7" t="str" s="14">
        <f>"[PASSER] "&amp;Procedure!D4</f>
        <v>[PASSER] Passer au chinois. Rectifier assaisonnement.</v>
      </c>
      <c r="C7"/>
      <c r="D7"/>
    </row>
    <row r="8">
      <c r="A8"/>
      <c r="B8"/>
      <c r="C8"/>
      <c r="D8"/>
    </row>
    <row r="9">
      <c r="A9" t="s" s="16">
        <v>139</v>
      </c>
      <c r="B9"/>
      <c r="C9"/>
      <c r="D9"/>
    </row>
    <row r="10">
      <c r="A10" t="s" s="17">
        <v>136</v>
      </c>
      <c r="B10" t="str" s="14">
        <f>"[METTRE EN PLACE] "&amp;Procedure!D5</f>
        <v>[METTRE EN PLACE] Mettre en place — Peser, mesurer et contrôler les denrées.</v>
      </c>
      <c r="C10"/>
      <c r="D10"/>
    </row>
    <row r="11">
      <c r="A11" t="s" s="17">
        <v>137</v>
      </c>
      <c r="B11" t="str" s="14">
        <f>"[PRÉPARER] "&amp;Procedure!D6</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11"/>
      <c r="D11"/>
    </row>
    <row r="12">
      <c r="A12"/>
      <c r="B12" t="str">
        <f>Besoins!B7</f>
        <v>Lardons lardon cru fumé</v>
      </c>
      <c r="C12" s="11">
        <f>Besoins!E7</f>
        <v>0.025</v>
      </c>
      <c r="D12" t="str">
        <f>Besoins!F7</f>
        <v>kg</v>
      </c>
    </row>
    <row r="13">
      <c r="A13"/>
      <c r="B13" t="str">
        <f>Besoins!B18</f>
        <v>CAROTTE France cat.I botte</v>
      </c>
      <c r="C13" s="11">
        <f>Besoins!E18</f>
        <v>0.025</v>
      </c>
      <c r="D13" t="str">
        <f>Besoins!F18</f>
        <v>kg</v>
      </c>
    </row>
    <row r="14">
      <c r="A14"/>
      <c r="B14" t="str">
        <f>Besoins!B20</f>
        <v>OIGNON jaune France cat.I 60-80mm</v>
      </c>
      <c r="C14" s="11">
        <f>Besoins!E20</f>
        <v>0.15</v>
      </c>
      <c r="D14" t="str">
        <f>Besoins!F20</f>
        <v>kg</v>
      </c>
    </row>
    <row r="15">
      <c r="A15"/>
      <c r="B15" t="str">
        <f>Besoins!B17</f>
        <v>AIL frais France cat.I 60-80mm</v>
      </c>
      <c r="C15" s="11">
        <f>Besoins!E17</f>
        <v>0.005</v>
      </c>
      <c r="D15" t="str">
        <f>Besoins!F17</f>
        <v>kg</v>
      </c>
    </row>
    <row r="16">
      <c r="A16"/>
      <c r="B16" t="str">
        <f>Besoins!B14</f>
        <v>Bouquet garni sachet dose</v>
      </c>
      <c r="C16" s="11">
        <f>Besoins!E14</f>
        <v>0.5</v>
      </c>
      <c r="D16" t="str">
        <f>Besoins!F14</f>
        <v>pc</v>
      </c>
    </row>
    <row r="17">
      <c r="A17" t="s" s="17">
        <v>138</v>
      </c>
      <c r="B17" t="str" s="14">
        <f>"[ÉTUVER] "&amp;Procedure!D7</f>
        <v>[ÉTUVER] Reconstituer le fond brun de veau selon le mode d'emploi et le porter à ébullition.</v>
      </c>
      <c r="C17"/>
      <c r="D17"/>
    </row>
    <row r="18">
      <c r="A18"/>
      <c r="B18" t="s">
        <v>140</v>
      </c>
      <c r="C18" s="11">
        <f>'Besoins'!$B$2*1.5</f>
        <v>1.5</v>
      </c>
      <c r="D18" t="s">
        <v>25</v>
      </c>
    </row>
    <row r="19">
      <c r="A19" t="s" s="17">
        <v>141</v>
      </c>
      <c r="B19" t="str" s="14">
        <f>"[ÉTUVER] "&amp;Procedure!D8</f>
        <v>[ÉTUVER] Réaliser la sauce espagnole — Faire fondre le lard dans une grande sauteuse avec le beurre. Ajouter les carottes et les oignons, les laisser pincer légèrement. Ajouter la farine (singer) et la laisser torréfier de manière à obtenir un roux légèrement brun.</v>
      </c>
      <c r="C19"/>
      <c r="D19"/>
    </row>
    <row r="20">
      <c r="A20"/>
      <c r="B20" t="str">
        <f>Besoins!B7</f>
        <v>Lardons lardon cru fumé</v>
      </c>
      <c r="C20" s="11">
        <f>Besoins!E7</f>
        <v>0.025</v>
      </c>
      <c r="D20" t="str">
        <f>Besoins!F7</f>
        <v>kg</v>
      </c>
    </row>
    <row r="21">
      <c r="A21"/>
      <c r="B21" t="str">
        <f>Besoins!B18</f>
        <v>CAROTTE France cat.I botte</v>
      </c>
      <c r="C21" s="11">
        <f>Besoins!E18</f>
        <v>0.025</v>
      </c>
      <c r="D21" t="str">
        <f>Besoins!F18</f>
        <v>kg</v>
      </c>
    </row>
    <row r="22">
      <c r="A22"/>
      <c r="B22" t="str">
        <f>Besoins!B20</f>
        <v>OIGNON jaune France cat.I 60-80mm</v>
      </c>
      <c r="C22" s="11">
        <f>Besoins!E20</f>
        <v>0.15</v>
      </c>
      <c r="D22" t="str">
        <f>Besoins!F20</f>
        <v>kg</v>
      </c>
    </row>
    <row r="23">
      <c r="A23"/>
      <c r="B23" t="s">
        <v>142</v>
      </c>
      <c r="C23" s="11">
        <f>'Besoins'!$B$2*0.06</f>
        <v>0.06</v>
      </c>
      <c r="D23" t="s">
        <v>35</v>
      </c>
    </row>
    <row r="24">
      <c r="A24"/>
      <c r="B24" t="str">
        <f>Besoins!B21</f>
        <v>TOMATE ronde Espagne cat.I 67-82mm</v>
      </c>
      <c r="C24" s="11">
        <f>Besoins!E21</f>
        <v>0.02</v>
      </c>
      <c r="D24" t="str">
        <f>Besoins!F21</f>
        <v>kg</v>
      </c>
    </row>
    <row r="25">
      <c r="A25"/>
      <c r="B25" t="str">
        <f>Besoins!B9</f>
        <v>concentré de tomates</v>
      </c>
      <c r="C25" s="11">
        <f>Besoins!E9</f>
        <v>0.01</v>
      </c>
      <c r="D25" t="str">
        <f>Besoins!F9</f>
        <v>kg</v>
      </c>
    </row>
    <row r="26">
      <c r="A26"/>
      <c r="B26" t="str">
        <f>Besoins!B17</f>
        <v>AIL frais France cat.I 60-80mm</v>
      </c>
      <c r="C26" s="11">
        <f>Besoins!E17</f>
        <v>0.005</v>
      </c>
      <c r="D26" t="str">
        <f>Besoins!F17</f>
        <v>kg</v>
      </c>
    </row>
    <row r="27">
      <c r="A27"/>
      <c r="B27" t="str">
        <f>Besoins!B14</f>
        <v>Bouquet garni sachet dose</v>
      </c>
      <c r="C27" s="11">
        <f>Besoins!E14</f>
        <v>0.5</v>
      </c>
      <c r="D27" t="str">
        <f>Besoins!F14</f>
        <v>pc</v>
      </c>
    </row>
    <row r="28">
      <c r="A28" t="s" s="17">
        <v>143</v>
      </c>
      <c r="B28" t="str" s="14">
        <f>"[INCORPORER] "&amp;Procedure!D9</f>
        <v>[INCORPORER] Ajouter le concentré de tomates et le faire revenir quelques secondes pour lui faire perdre son acidité. Laisser refroidir le roux tomaté.</v>
      </c>
      <c r="C28"/>
      <c r="D28"/>
    </row>
    <row r="29">
      <c r="A29"/>
      <c r="B29" t="str">
        <f>Besoins!B21</f>
        <v>TOMATE ronde Espagne cat.I 67-82mm</v>
      </c>
      <c r="C29" s="11">
        <f>Besoins!E21</f>
        <v>0.02</v>
      </c>
      <c r="D29" t="str">
        <f>Besoins!F21</f>
        <v>kg</v>
      </c>
    </row>
    <row r="30">
      <c r="A30"/>
      <c r="B30" t="str">
        <f>Besoins!B9</f>
        <v>concentré de tomates</v>
      </c>
      <c r="C30" s="11">
        <f>Besoins!E9</f>
        <v>0.01</v>
      </c>
      <c r="D30" t="str">
        <f>Besoins!F9</f>
        <v>kg</v>
      </c>
    </row>
    <row r="31">
      <c r="A31" t="s" s="17">
        <v>144</v>
      </c>
      <c r="B31" t="str" s="14">
        <f>"[VERSER] "&amp;Procedure!D10</f>
        <v>[VERSER] Verser progressivement le fond brun bouillant en remuant au fouet. Porter à ébullition sans arrêter de remuer. Ajouter les tomates concassées, l'ail et le bouquet garni.</v>
      </c>
      <c r="C31"/>
      <c r="D31"/>
    </row>
    <row r="32">
      <c r="A32"/>
      <c r="B32" t="s">
        <v>140</v>
      </c>
      <c r="C32" s="11">
        <f>'Besoins'!$B$2*1.5</f>
        <v>1.5</v>
      </c>
      <c r="D32" t="s">
        <v>25</v>
      </c>
    </row>
    <row r="33">
      <c r="A33"/>
      <c r="B33" t="s">
        <v>142</v>
      </c>
      <c r="C33" s="11">
        <f>'Besoins'!$B$2*0.06</f>
        <v>0.06</v>
      </c>
      <c r="D33" t="s">
        <v>35</v>
      </c>
    </row>
    <row r="34">
      <c r="A34"/>
      <c r="B34" t="str">
        <f>Besoins!B21</f>
        <v>TOMATE ronde Espagne cat.I 67-82mm</v>
      </c>
      <c r="C34" s="11">
        <f>Besoins!E21</f>
        <v>0.02</v>
      </c>
      <c r="D34" t="str">
        <f>Besoins!F21</f>
        <v>kg</v>
      </c>
    </row>
    <row r="35">
      <c r="A35"/>
      <c r="B35" t="str">
        <f>Besoins!B17</f>
        <v>AIL frais France cat.I 60-80mm</v>
      </c>
      <c r="C35" s="11">
        <f>Besoins!E17</f>
        <v>0.005</v>
      </c>
      <c r="D35" t="str">
        <f>Besoins!F17</f>
        <v>kg</v>
      </c>
    </row>
    <row r="36">
      <c r="A36"/>
      <c r="B36" t="str">
        <f>Besoins!B14</f>
        <v>Bouquet garni sachet dose</v>
      </c>
      <c r="C36" s="11">
        <f>Besoins!E14</f>
        <v>0.5</v>
      </c>
      <c r="D36" t="str">
        <f>Besoins!F14</f>
        <v>pc</v>
      </c>
    </row>
    <row r="37">
      <c r="A37" t="s" s="17">
        <v>145</v>
      </c>
      <c r="B37" t="str" s="14">
        <f>"[CUIRE] "&amp;Procedure!D11</f>
        <v>[CUIRE] Cuire la sauce à couvert au four de préférence, en dépouillant aussi souvent que nécessaire.</v>
      </c>
      <c r="C37"/>
      <c r="D37"/>
    </row>
    <row r="38">
      <c r="A38"/>
      <c r="B38" t="str" s="18">
        <f>"ℹ "&amp;Procedure!E11</f>
        <v>ℹ</v>
      </c>
      <c r="C38"/>
      <c r="D38"/>
    </row>
    <row r="39">
      <c r="A39" t="s" s="17">
        <v>146</v>
      </c>
      <c r="B39" t="str" s="14">
        <f>"[PASSER] "&amp;Procedure!D12</f>
        <v>[PASSER] Passer la sauce espagnole au chinois étamine en foulant légèrement — Vérifier l'assaisonnement et l'onctuosité.</v>
      </c>
      <c r="C39"/>
      <c r="D39"/>
    </row>
    <row r="40">
      <c r="A40" t="s" s="17">
        <v>147</v>
      </c>
      <c r="B40" t="str" s="14">
        <f>"[REFROIDIR] "&amp;Procedure!D13</f>
        <v>[REFROIDIR] Refroidir rapidement et réserver à couvert au réfrigérateur, ou tamponner et maintenir au bain-marie.</v>
      </c>
      <c r="C40"/>
      <c r="D40"/>
    </row>
    <row r="41">
      <c r="A41"/>
      <c r="B41" t="str" s="18">
        <f>"ℹ "&amp;Procedure!E13</f>
        <v>ℹ</v>
      </c>
      <c r="C41"/>
      <c r="D41"/>
    </row>
    <row r="42">
      <c r="A42"/>
      <c r="B42"/>
      <c r="C42"/>
      <c r="D42"/>
    </row>
    <row r="43">
      <c r="A43" t="s" s="16">
        <v>148</v>
      </c>
      <c r="B43"/>
      <c r="C43"/>
      <c r="D43"/>
    </row>
    <row r="44">
      <c r="A44" t="s" s="17">
        <v>136</v>
      </c>
      <c r="B44" t="str" s="14">
        <f>"[DISSOUDRE] "&amp;Procedure!D14</f>
        <v>[DISSOUDRE] Délayer la poudre dans l'eau froide en fouettant, puis porter à ébullition en remuant régulièrement.</v>
      </c>
      <c r="C44"/>
      <c r="D44"/>
    </row>
    <row r="45">
      <c r="A45"/>
      <c r="B45"/>
      <c r="C45"/>
      <c r="D45"/>
    </row>
    <row r="46">
      <c r="A46" t="s" s="16">
        <v>149</v>
      </c>
      <c r="B46"/>
      <c r="C46"/>
      <c r="D46"/>
    </row>
    <row r="47">
      <c r="A47" t="s" s="17">
        <v>136</v>
      </c>
      <c r="B47" t="str" s="14">
        <f>"[METTRE EN PLACE] "&amp;Procedure!D15</f>
        <v>[METTRE EN PLACE] Mettre en place — Peser, mesurer et contrôler les denrées. Tamiser la farine. Découper le beurre en parcelles.</v>
      </c>
      <c r="C47"/>
      <c r="D47"/>
    </row>
    <row r="48">
      <c r="A48" t="s" s="17">
        <v>137</v>
      </c>
      <c r="B48" t="str" s="14">
        <f>"[ÉTUVER] "&amp;Procedure!D16</f>
        <v>[ÉTUVER] Réaliser le roux — Faire fondre le beurre en parcelles dans une sauteuse. Ajouter la farine tamisée et mélanger à l'aide d'une spatule jusqu'à obtenir un mélange lisse.</v>
      </c>
      <c r="C48"/>
      <c r="D48"/>
    </row>
    <row r="49">
      <c r="A49"/>
      <c r="B49" t="str">
        <f>Besoins!B16</f>
        <v>Beurre de cuisine bloc 10 kg</v>
      </c>
      <c r="C49" s="11">
        <f>Besoins!E16</f>
        <v>0.03</v>
      </c>
      <c r="D49" t="str">
        <f>Besoins!F16</f>
        <v>kg</v>
      </c>
    </row>
    <row r="50">
      <c r="A50"/>
      <c r="B50" t="str">
        <f>Besoins!B10</f>
        <v>farine de blé tamisée type 55</v>
      </c>
      <c r="C50" s="11">
        <f>Besoins!E10</f>
        <v>0.03</v>
      </c>
      <c r="D50" t="str">
        <f>Besoins!F10</f>
        <v>kg</v>
      </c>
    </row>
    <row r="51">
      <c r="A51" t="s" s="17">
        <v>138</v>
      </c>
      <c r="B51" t="str" s="14">
        <f>"[CUIRE] "&amp;Procedure!D17</f>
        <v>[CUIRE] Cuire le roux brun — Prolonger la cuisson jusqu'à dextrinisation — hydrolyse de l'amidon et caramélisation légère. Ne pas exagérer la coloration qui doit être brun clair. Au-delà apparaît un mauvais goût de corne brûlée.</v>
      </c>
      <c r="C51"/>
      <c r="D51"/>
    </row>
    <row r="52">
      <c r="A52"/>
      <c r="B52" t="str" s="18">
        <f>"ℹ "&amp;Procedure!E17</f>
        <v>ℹ</v>
      </c>
      <c r="C52"/>
      <c r="D52"/>
    </row>
    <row r="53">
      <c r="A53" t="s" s="17">
        <v>141</v>
      </c>
      <c r="B53" t="str" s="14">
        <f>"[REFROIDIR] "&amp;Procedure!D18</f>
        <v>[REFROIDIR] Arrêter et refroidir rapidement — Attention : à quantités égales, le roux brun procure une liaison inférieure au roux blanc.</v>
      </c>
      <c r="C53"/>
      <c r="D53"/>
    </row>
    <row r="54">
      <c r="A54"/>
      <c r="B54"/>
      <c r="C54"/>
      <c r="D54"/>
    </row>
    <row r="55">
      <c r="A55" t="s" s="19">
        <v>22</v>
      </c>
      <c r="B55"/>
      <c r="C55"/>
      <c r="D55"/>
    </row>
  </sheetData>
  <sheetProtection sheet="1"/>
  <mergeCells count="27">
    <mergeCell ref="A1:D1"/>
    <mergeCell ref="A2:D2"/>
    <mergeCell ref="A4:D4"/>
    <mergeCell ref="B5:D5"/>
    <mergeCell ref="B6:D6"/>
    <mergeCell ref="B7:D7"/>
    <mergeCell ref="A9:D9"/>
    <mergeCell ref="B10:D10"/>
    <mergeCell ref="B11:D11"/>
    <mergeCell ref="B17:D17"/>
    <mergeCell ref="B19:D19"/>
    <mergeCell ref="B28:D28"/>
    <mergeCell ref="B31:D31"/>
    <mergeCell ref="B37:D37"/>
    <mergeCell ref="B38:D38"/>
    <mergeCell ref="B39:D39"/>
    <mergeCell ref="B40:D40"/>
    <mergeCell ref="B41:D41"/>
    <mergeCell ref="A43:D43"/>
    <mergeCell ref="B44:D44"/>
    <mergeCell ref="A46:D46"/>
    <mergeCell ref="B47:D47"/>
    <mergeCell ref="B48:D48"/>
    <mergeCell ref="B51:D51"/>
    <mergeCell ref="B52:D52"/>
    <mergeCell ref="B53:D53"/>
    <mergeCell ref="A55:D5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2026-09-15T11:50:40Z</dcterms:created>
  <dc:title>Sauce diable (BPI cuisine)</dc:title>
  <dc:subject/>
  <dc:creator>CUIS.web</dc:creator>
  <cp:lastModifiedBy/>
  <cp:keywords/>
  <dc:description>Export automatique — moteur récursif d'origine : Bernard Vandendaele</dc:description>
  <cp:category/>
  <dc:language>en-US</dc:language>
  <dcterms:modified xsi:type="dcterms:W3CDTF">2026-09-15T11:50:40Z</dcterms:modified>
  <cp:revision>1</cp:revision>
</cp:coreProperties>
</file>