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<sst xmlns="http://schemas.openxmlformats.org/spreadsheetml/2006/main" count="189" uniqueCount="189">
  <si>
    <t>Fiche technique</t>
  </si>
  <si>
    <t>Nom</t>
  </si>
  <si>
    <t>Rognons de veau Beaugé</t>
  </si>
  <si>
    <t>Code</t>
  </si>
  <si>
    <t>VE_ROGN_VEAU_BEA</t>
  </si>
  <si>
    <t>Classe</t>
  </si>
  <si>
    <t>Veau (CUI.PV.VEAU)</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</si>
  <si>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</si>
  <si>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</si>
  <si>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</si>
  <si>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</si>
  <si>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</si>
  <si>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</si>
  <si>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</si>
  <si>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</si>
  <si>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</si>
  <si>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</si>
  <si>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</si>
  <si>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</si>
  <si>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</si>
  <si>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</si>
  <si>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01/08/2026 02:42</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</si>
  <si>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</si>
  <si>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</si>
  <si>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</si>
  <si>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</si>
  <si>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</si>
  <si>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</si>
  <si>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</si>
  <si>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</si>
  <si>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</si>
  <si>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</si>
  <si>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00000826</t>
  </si>
  <si>
    <t>CLOUS DE GIROFLES</t>
  </si>
  <si>
    <t>Eléments divers</t>
  </si>
  <si>
    <t>kg</t>
  </si>
  <si>
    <t>00000048</t>
  </si>
  <si>
    <t>BEURRE</t>
  </si>
  <si>
    <t>Produits frais</t>
  </si>
  <si>
    <t>00001316</t>
  </si>
  <si>
    <t>fromage blanc 20% MG sucré</t>
  </si>
  <si>
    <t>Matières premières</t>
  </si>
  <si>
    <t>RNM100733</t>
  </si>
  <si>
    <t>Lardons lardon cru fumé</t>
  </si>
  <si>
    <t>Charcuterie</t>
  </si>
  <si>
    <t>00000061</t>
  </si>
  <si>
    <t>EAU</t>
  </si>
  <si>
    <t>Matières diverses (à trier)</t>
  </si>
  <si>
    <t>lt</t>
  </si>
  <si>
    <t>00001922</t>
  </si>
  <si>
    <t>bouquet garni arôme</t>
  </si>
  <si>
    <t>Condiments et sauces</t>
  </si>
  <si>
    <t>00001758</t>
  </si>
  <si>
    <t>concentré de tomates</t>
  </si>
  <si>
    <t>Épicerie salée</t>
  </si>
  <si>
    <t>00001700</t>
  </si>
  <si>
    <t>cornichons 60/79</t>
  </si>
  <si>
    <t>00001743</t>
  </si>
  <si>
    <t>farine de blé tamisée type 55</t>
  </si>
  <si>
    <t>00001716</t>
  </si>
  <si>
    <t>vinaigre alcool blanc</t>
  </si>
  <si>
    <t>HER-BOUQUET-G</t>
  </si>
  <si>
    <t>Bouquet garni sachet dose</t>
  </si>
  <si>
    <t>Herbes aromatiques séchées</t>
  </si>
  <si>
    <t>KNORR-FBLIE-STD</t>
  </si>
  <si>
    <t>Fonds Brun Lié (Knorr Professional)</t>
  </si>
  <si>
    <t>Fonds déshydratés et poudres</t>
  </si>
  <si>
    <t>BEU-CUISINE</t>
  </si>
  <si>
    <t>Beurre de cuisine bloc 10 kg</t>
  </si>
  <si>
    <t>Beurres et margarines</t>
  </si>
  <si>
    <t>00002238</t>
  </si>
  <si>
    <t>carottes râpées</t>
  </si>
  <si>
    <t>Légumes 4ème gamme (prêts emploi)</t>
  </si>
  <si>
    <t>00002251</t>
  </si>
  <si>
    <t>poireau blanc 3 cm</t>
  </si>
  <si>
    <t>RNM17710123</t>
  </si>
  <si>
    <t>AIL frais France cat.I 60-80mm</t>
  </si>
  <si>
    <t>Légumes</t>
  </si>
  <si>
    <t>RNM9740123</t>
  </si>
  <si>
    <t>CAROTTE France cat.I botte</t>
  </si>
  <si>
    <t>bte</t>
  </si>
  <si>
    <t>RNM0370123</t>
  </si>
  <si>
    <t>CÉLERI-RAVE France</t>
  </si>
  <si>
    <t>00002034</t>
  </si>
  <si>
    <t>échalote</t>
  </si>
  <si>
    <t>RNM27820123</t>
  </si>
  <si>
    <t>OIGNON jaune France cat.I 60-80mm</t>
  </si>
  <si>
    <t>00002049</t>
  </si>
  <si>
    <t>oignons émincés</t>
  </si>
  <si>
    <t>RNM10130123</t>
  </si>
  <si>
    <t>TOMATE ronde Espagne cat.I 67-82mm</t>
  </si>
  <si>
    <t>RNM57233120</t>
  </si>
  <si>
    <t>BOEUF (langue) France</t>
  </si>
  <si>
    <t>Abats</t>
  </si>
  <si>
    <t>Total</t>
  </si>
  <si>
    <t>Niveau</t>
  </si>
  <si>
    <t>Composant</t>
  </si>
  <si>
    <t>Type</t>
  </si>
  <si>
    <t>Quantité (pour 1 pc)</t>
  </si>
  <si>
    <t>recette</t>
  </si>
  <si>
    <t>Veau</t>
  </si>
  <si>
    <t xml:space="preserve">    ↳ BOEUF (langue) France</t>
  </si>
  <si>
    <t>matiere</t>
  </si>
  <si>
    <t xml:space="preserve">    ↳ carottes râpées</t>
  </si>
  <si>
    <t xml:space="preserve">    ↳ oignons émincés</t>
  </si>
  <si>
    <t xml:space="preserve">    ↳ CLOUS DE GIROFLES</t>
  </si>
  <si>
    <t xml:space="preserve">    ↳ bouquet garni arôme</t>
  </si>
  <si>
    <t xml:space="preserve">    ↳ CÉLERI-RAVE France</t>
  </si>
  <si>
    <t xml:space="preserve">    ↳ poireau blanc 3 cm</t>
  </si>
  <si>
    <t xml:space="preserve">    ↳ échalote</t>
  </si>
  <si>
    <t xml:space="preserve">    ↳ fromage blanc 20% MG sucré</t>
  </si>
  <si>
    <t xml:space="preserve">    ↳ vinaigre alcool blanc</t>
  </si>
  <si>
    <t xml:space="preserve">    ↳ EAU</t>
  </si>
  <si>
    <t xml:space="preserve">    ↳ Sauce Espagnole</t>
  </si>
  <si>
    <t>Sauces brunes et dérivées</t>
  </si>
  <si>
    <t xml:space="preserve">        ↳ Fond brun de veau reconstitue (collectivite)</t>
  </si>
  <si>
    <t>Préparations de base collectivité</t>
  </si>
  <si>
    <t xml:space="preserve">            ↳ EAU</t>
  </si>
  <si>
    <t xml:space="preserve">            ↳ Fonds Brun Lié (Knorr Professional)</t>
  </si>
  <si>
    <t xml:space="preserve">        ↳ Roux Brun</t>
  </si>
  <si>
    <t>Roux et liaisons de base</t>
  </si>
  <si>
    <t xml:space="preserve">            ↳ Beurre de cuisine bloc 10 kg</t>
  </si>
  <si>
    <t xml:space="preserve">            ↳ farine de blé tamisée type 55</t>
  </si>
  <si>
    <t xml:space="preserve">        ↳ Lardons lardon cru fumé</t>
  </si>
  <si>
    <t xml:space="preserve">        ↳ CAROTTE France cat.I botte</t>
  </si>
  <si>
    <t xml:space="preserve">        ↳ OIGNON jaune France cat.I 60-80mm</t>
  </si>
  <si>
    <t xml:space="preserve">        ↳ TOMATE ronde Espagne cat.I 67-82mm</t>
  </si>
  <si>
    <t xml:space="preserve">        ↳ concentré de tomates</t>
  </si>
  <si>
    <t xml:space="preserve">        ↳ AIL frais France cat.I 60-80mm</t>
  </si>
  <si>
    <t xml:space="preserve">        ↳ Bouquet garni sachet dose</t>
  </si>
  <si>
    <t xml:space="preserve">    ↳ cornichons 60/79</t>
  </si>
  <si>
    <t xml:space="preserve">    ↳ BEURRE</t>
  </si>
  <si>
    <t>Recette</t>
  </si>
  <si>
    <t>#</t>
  </si>
  <si>
    <t>Verbe</t>
  </si>
  <si>
    <t>Étape</t>
  </si>
  <si>
    <t>Précision technique</t>
  </si>
  <si>
    <t>Durée</t>
  </si>
  <si>
    <t>METTRE EN PLACE</t>
  </si>
  <si>
    <t>Mettre en place le poste de travail - 5 min  Denrées, matériels de préparation, de cuisson et de dressage.</t>
  </si>
  <si>
    <t>5 min (cuisson)</t>
  </si>
  <si>
    <t>DÉGORGER</t>
  </si>
  <si>
    <t>522 min (repos)</t>
  </si>
  <si>
    <t>BLANCHIR</t>
  </si>
  <si>
    <t>10 min (repos)</t>
  </si>
  <si>
    <t>PRÉPARER</t>
  </si>
  <si>
    <t>73 min (cuisson)</t>
  </si>
  <si>
    <t>RÉALISER</t>
  </si>
  <si>
    <t>13 min (prepa)</t>
  </si>
  <si>
    <t>Sauce Espagnole</t>
  </si>
  <si>
    <t>Mettre en place — Peser, mesurer et contrôler les denrées.</t>
  </si>
  <si>
    <t>ÉTUVER</t>
  </si>
  <si>
    <t>Reconstituer le fond brun de veau selon le mode d'emploi et le porter à ébullition.</t>
  </si>
  <si>
    <t>INCORPORER</t>
  </si>
  <si>
    <t>Ajouter le concentré de tomates et le faire revenir quelques secondes pour lui faire perdre son acidité. Laisser refroidir le roux tomaté.</t>
  </si>
  <si>
    <t>VERSER</t>
  </si>
  <si>
    <t>CUIRE</t>
  </si>
  <si>
    <t>Cuire la sauce à couvert au four de préférence, en dépouillant aussi souvent que nécessaire.</t>
  </si>
  <si>
    <t>1h à 1h30 selon quantité</t>
  </si>
  <si>
    <t>PASSER</t>
  </si>
  <si>
    <t>Passer la sauce espagnole au chinois étamine en foulant légèrement — Vérifier l'assaisonnement et l'onctuosité.</t>
  </si>
  <si>
    <t>REFROIDIR</t>
  </si>
  <si>
    <t>Refroidir rapidement et réserver à couvert au réfrigérateur, ou tamponner et maintenir au bain-marie.</t>
  </si>
  <si>
    <t>+3°C max ou +63°C</t>
  </si>
  <si>
    <t>Fond brun de veau reconstitue (collectivite)</t>
  </si>
  <si>
    <t>DISSOUDRE</t>
  </si>
  <si>
    <t>Délayer la poudre dans l'eau froide en fouettant, puis porter à ébullition en remuant régulièrement.</t>
  </si>
  <si>
    <t>Roux Brun</t>
  </si>
  <si>
    <t>Mettre en place — Peser, mesurer et contrôler les denrées. Tamiser la farine. Découper le beurre en parcelles.</t>
  </si>
  <si>
    <t>6 à 8 min</t>
  </si>
  <si>
    <t>Arrêter et refroidir rapidement — Attention : à quantités égales, le roux brun procure une liaison inférieure au roux blanc.</t>
  </si>
  <si>
    <t>Fiche technique — Rognons de veau Beaugé</t>
  </si>
  <si>
    <t>Rognons de veau Beaugé  VE_ROGN_VEAU_BEA</t>
  </si>
  <si>
    <t>1.</t>
  </si>
  <si>
    <t>2.</t>
  </si>
  <si>
    <t xml:space="preserve">    EAU</t>
  </si>
  <si>
    <t>3.</t>
  </si>
  <si>
    <t>4.</t>
  </si>
  <si>
    <t>6.</t>
  </si>
  <si>
    <t xml:space="preserve">    Sauce Espagnole</t>
  </si>
  <si>
    <t>↳ Sauce Espagnole  00SAU_REC007</t>
  </si>
  <si>
    <t xml:space="preserve">    Fond brun de veau reconstitue (collectivite)</t>
  </si>
  <si>
    <t xml:space="preserve">    Roux Brun</t>
  </si>
  <si>
    <t>5.</t>
  </si>
  <si>
    <t>7.</t>
  </si>
  <si>
    <t>8.</t>
  </si>
  <si>
    <t>9.</t>
  </si>
  <si>
    <t>↳ Fond brun de veau reconstitue (collectivite)  GRO-FOND-VEAU</t>
  </si>
  <si>
    <t>↳ Roux Brun  00SAU_REC003</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</si>
</sst>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28.419876</v>
      </c>
    </row>
    <row r="12">
      <c r="A12" t="s" s="3">
        <v>17</v>
      </c>
      <c r="B12" s="4">
        <v>28.419876</v>
      </c>
    </row>
    <row r="13">
      <c r="A13"/>
      <c r="B13"/>
    </row>
    <row r="14">
      <c r="A14" t="s" s="5">
        <v>18</v>
      </c>
      <c r="B14" t="s" s="5">
        <v>15</v>
      </c>
    </row>
    <row r="15">
      <c r="A15" t="s" s="5">
        <v>19</v>
      </c>
      <c r="B15" s="6">
        <v>28.419876</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30"/>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t="s" s="12">
        <v>32</v>
      </c>
      <c r="B7" t="s">
        <v>33</v>
      </c>
      <c r="C7" t="s">
        <v>34</v>
      </c>
      <c r="D7" s="9">
        <v>2</v>
      </c>
      <c r="E7" s="11">
        <f>D7*$B$2</f>
        <v>2</v>
      </c>
      <c r="F7" t="s">
        <v>35</v>
      </c>
      <c r="G7" s="4">
        <f>E7*0</f>
        <v>0</v>
      </c>
    </row>
    <row r="8">
      <c r="A8" t="s" s="12">
        <v>36</v>
      </c>
      <c r="B8" t="s">
        <v>37</v>
      </c>
      <c r="C8" t="s">
        <v>38</v>
      </c>
      <c r="D8" s="9">
        <v>0.04</v>
      </c>
      <c r="E8" s="11">
        <f>D8*$B$2</f>
        <v>0.04</v>
      </c>
      <c r="F8" t="s">
        <v>35</v>
      </c>
      <c r="G8" s="4">
        <f>E8*3.9514</f>
        <v>0.158056</v>
      </c>
    </row>
    <row r="9">
      <c r="A9" t="s" s="12">
        <v>39</v>
      </c>
      <c r="B9" t="s">
        <v>40</v>
      </c>
      <c r="C9" t="s">
        <v>41</v>
      </c>
      <c r="D9" s="9">
        <v>0.1</v>
      </c>
      <c r="E9" s="11">
        <f>D9*$B$2</f>
        <v>0.1</v>
      </c>
      <c r="F9" t="s">
        <v>25</v>
      </c>
      <c r="G9" s="4">
        <f>E9*0</f>
        <v>0</v>
      </c>
    </row>
    <row r="10">
      <c r="A10" t="s">
        <v>42</v>
      </c>
      <c r="B10" t="s">
        <v>43</v>
      </c>
      <c r="C10" t="s">
        <v>44</v>
      </c>
      <c r="D10" s="9">
        <v>0.04</v>
      </c>
      <c r="E10" s="11">
        <f>D10*$B$2</f>
        <v>0.04</v>
      </c>
      <c r="F10" t="s">
        <v>35</v>
      </c>
      <c r="G10" s="4">
        <f>E10*8.96</f>
        <v>0.3584</v>
      </c>
    </row>
    <row r="11">
      <c r="A11" t="s" s="12">
        <v>45</v>
      </c>
      <c r="B11" t="s">
        <v>46</v>
      </c>
      <c r="C11" t="s">
        <v>47</v>
      </c>
      <c r="D11" s="9">
        <v>3.14</v>
      </c>
      <c r="E11" s="11">
        <f>D11*$B$2</f>
        <v>3.14</v>
      </c>
      <c r="F11" t="s">
        <v>48</v>
      </c>
      <c r="G11" s="4">
        <f>E11*0.003</f>
        <v>0.00942</v>
      </c>
    </row>
    <row r="12">
      <c r="A12" t="s" s="12">
        <v>49</v>
      </c>
      <c r="B12" t="s">
        <v>50</v>
      </c>
      <c r="C12" t="s">
        <v>51</v>
      </c>
      <c r="D12" s="9">
        <v>1</v>
      </c>
      <c r="E12" s="11">
        <f>D12*$B$2</f>
        <v>1</v>
      </c>
      <c r="F12" t="s">
        <v>25</v>
      </c>
      <c r="G12" s="4">
        <f>E12*0</f>
        <v>0</v>
      </c>
    </row>
    <row r="13">
      <c r="A13" t="s" s="12">
        <v>52</v>
      </c>
      <c r="B13" t="s">
        <v>53</v>
      </c>
      <c r="C13" t="s">
        <v>54</v>
      </c>
      <c r="D13" s="9">
        <v>0.016</v>
      </c>
      <c r="E13" s="11">
        <f>D13*$B$2</f>
        <v>0.016</v>
      </c>
      <c r="F13">
        <v>5</v>
      </c>
      <c r="G13" s="4">
        <f>E13*0</f>
        <v>0</v>
      </c>
    </row>
    <row r="14">
      <c r="A14" t="s" s="12">
        <v>55</v>
      </c>
      <c r="B14" t="s">
        <v>56</v>
      </c>
      <c r="C14" t="s">
        <v>54</v>
      </c>
      <c r="D14" s="9">
        <v>0.08</v>
      </c>
      <c r="E14" s="11">
        <f>D14*$B$2</f>
        <v>0.08</v>
      </c>
      <c r="F14" t="s">
        <v>25</v>
      </c>
      <c r="G14" s="4">
        <f>E14*0</f>
        <v>0</v>
      </c>
    </row>
    <row r="15">
      <c r="A15" t="s" s="12">
        <v>57</v>
      </c>
      <c r="B15" t="s">
        <v>58</v>
      </c>
      <c r="C15" t="s">
        <v>54</v>
      </c>
      <c r="D15" s="9">
        <v>0.048</v>
      </c>
      <c r="E15" s="11">
        <f>D15*$B$2</f>
        <v>0.048</v>
      </c>
      <c r="F15" t="s">
        <v>25</v>
      </c>
      <c r="G15" s="4">
        <f>E15*0</f>
        <v>0</v>
      </c>
    </row>
    <row r="16">
      <c r="A16" t="s" s="12">
        <v>59</v>
      </c>
      <c r="B16" t="s">
        <v>60</v>
      </c>
      <c r="C16" t="s">
        <v>54</v>
      </c>
      <c r="D16" s="9">
        <v>0.05</v>
      </c>
      <c r="E16" s="11">
        <f>D16*$B$2</f>
        <v>0.05</v>
      </c>
      <c r="F16" t="s">
        <v>25</v>
      </c>
      <c r="G16" s="4">
        <f>E16*0</f>
        <v>0</v>
      </c>
    </row>
    <row r="17">
      <c r="A17" t="s">
        <v>61</v>
      </c>
      <c r="B17" t="s">
        <v>62</v>
      </c>
      <c r="C17" t="s">
        <v>63</v>
      </c>
      <c r="D17" s="9">
        <v>0.8</v>
      </c>
      <c r="E17" s="11">
        <f>D17*$B$2</f>
        <v>0.8</v>
      </c>
      <c r="F17" t="s">
        <v>35</v>
      </c>
      <c r="G17" s="4">
        <f>E17*14</f>
        <v>11.2</v>
      </c>
    </row>
    <row r="18">
      <c r="A18" t="s">
        <v>64</v>
      </c>
      <c r="B18" t="s">
        <v>65</v>
      </c>
      <c r="C18" t="s">
        <v>66</v>
      </c>
      <c r="D18" s="9">
        <v>0.06</v>
      </c>
      <c r="E18" s="11">
        <f>D18*$B$2</f>
        <v>0.06</v>
      </c>
      <c r="F18" t="s">
        <v>35</v>
      </c>
      <c r="G18" s="4">
        <f>E18*0</f>
        <v>0</v>
      </c>
    </row>
    <row r="19">
      <c r="A19" t="s">
        <v>67</v>
      </c>
      <c r="B19" t="s">
        <v>68</v>
      </c>
      <c r="C19" t="s">
        <v>69</v>
      </c>
      <c r="D19" s="9">
        <v>0.048</v>
      </c>
      <c r="E19" s="11">
        <f>D19*$B$2</f>
        <v>0.048</v>
      </c>
      <c r="F19" t="s">
        <v>35</v>
      </c>
      <c r="G19" s="4">
        <f>E19*4.9</f>
        <v>0.2352</v>
      </c>
    </row>
    <row r="20">
      <c r="A20" t="s" s="12">
        <v>70</v>
      </c>
      <c r="B20" t="s">
        <v>71</v>
      </c>
      <c r="C20" t="s">
        <v>72</v>
      </c>
      <c r="D20" s="9">
        <v>0.2</v>
      </c>
      <c r="E20" s="11">
        <f>D20*$B$2</f>
        <v>0.2</v>
      </c>
      <c r="F20" t="s">
        <v>35</v>
      </c>
      <c r="G20" s="4">
        <f>E20*0</f>
        <v>0</v>
      </c>
    </row>
    <row r="21">
      <c r="A21" t="s" s="12">
        <v>73</v>
      </c>
      <c r="B21" t="s">
        <v>74</v>
      </c>
      <c r="C21" t="s">
        <v>72</v>
      </c>
      <c r="D21" s="9">
        <v>0.2</v>
      </c>
      <c r="E21" s="11">
        <f>D21*$B$2</f>
        <v>0.2</v>
      </c>
      <c r="F21" t="s">
        <v>35</v>
      </c>
      <c r="G21" s="4">
        <f>E21*0</f>
        <v>0</v>
      </c>
    </row>
    <row r="22">
      <c r="A22" t="s">
        <v>75</v>
      </c>
      <c r="B22" t="s">
        <v>76</v>
      </c>
      <c r="C22" t="s">
        <v>77</v>
      </c>
      <c r="D22" s="9">
        <v>0.008</v>
      </c>
      <c r="E22" s="11">
        <f>D22*$B$2</f>
        <v>0.008</v>
      </c>
      <c r="F22" t="s">
        <v>35</v>
      </c>
      <c r="G22" s="4">
        <f>E22*6.5</f>
        <v>0.052</v>
      </c>
    </row>
    <row r="23">
      <c r="A23" t="s">
        <v>78</v>
      </c>
      <c r="B23" t="s">
        <v>79</v>
      </c>
      <c r="C23" t="s">
        <v>77</v>
      </c>
      <c r="D23" s="9">
        <v>0.04</v>
      </c>
      <c r="E23" s="11">
        <f>D23*$B$2</f>
        <v>0.04</v>
      </c>
      <c r="F23" t="s">
        <v>80</v>
      </c>
      <c r="G23" s="4">
        <f>E23*1.8</f>
        <v>0.072</v>
      </c>
    </row>
    <row r="24">
      <c r="A24" t="s">
        <v>81</v>
      </c>
      <c r="B24" t="s">
        <v>82</v>
      </c>
      <c r="C24" t="s">
        <v>77</v>
      </c>
      <c r="D24" s="9">
        <v>0.1</v>
      </c>
      <c r="E24" s="11">
        <f>D24*$B$2</f>
        <v>0.1</v>
      </c>
      <c r="F24" t="s">
        <v>35</v>
      </c>
      <c r="G24" s="4">
        <f>E24*1.1</f>
        <v>0.11</v>
      </c>
    </row>
    <row r="25">
      <c r="A25" t="s" s="12">
        <v>83</v>
      </c>
      <c r="B25" t="s">
        <v>84</v>
      </c>
      <c r="C25" t="s">
        <v>77</v>
      </c>
      <c r="D25" s="9">
        <v>0.05</v>
      </c>
      <c r="E25" s="11">
        <f>D25*$B$2</f>
        <v>0.05</v>
      </c>
      <c r="F25" t="s">
        <v>25</v>
      </c>
      <c r="G25" s="4">
        <f>E25*0</f>
        <v>0</v>
      </c>
    </row>
    <row r="26">
      <c r="A26" t="s">
        <v>85</v>
      </c>
      <c r="B26" t="s">
        <v>86</v>
      </c>
      <c r="C26" t="s">
        <v>77</v>
      </c>
      <c r="D26" s="9">
        <v>0.24</v>
      </c>
      <c r="E26" s="11">
        <f>D26*$B$2</f>
        <v>0.24</v>
      </c>
      <c r="F26" t="s">
        <v>35</v>
      </c>
      <c r="G26" s="4">
        <f>E26*0.4</f>
        <v>0.096</v>
      </c>
    </row>
    <row r="27">
      <c r="A27" t="s" s="12">
        <v>87</v>
      </c>
      <c r="B27" t="s">
        <v>88</v>
      </c>
      <c r="C27" t="s">
        <v>77</v>
      </c>
      <c r="D27" s="9">
        <v>0.2</v>
      </c>
      <c r="E27" s="11">
        <f>D27*$B$2</f>
        <v>0.2</v>
      </c>
      <c r="F27" t="s">
        <v>25</v>
      </c>
      <c r="G27" s="4">
        <f>E27*0</f>
        <v>0</v>
      </c>
    </row>
    <row r="28">
      <c r="A28" t="s">
        <v>89</v>
      </c>
      <c r="B28" t="s">
        <v>90</v>
      </c>
      <c r="C28" t="s">
        <v>77</v>
      </c>
      <c r="D28" s="9">
        <v>0.032</v>
      </c>
      <c r="E28" s="11">
        <f>D28*$B$2</f>
        <v>0.032</v>
      </c>
      <c r="F28" t="s">
        <v>35</v>
      </c>
      <c r="G28" s="4">
        <f>E28*3.4</f>
        <v>0.1088</v>
      </c>
    </row>
    <row r="29">
      <c r="A29" t="s">
        <v>91</v>
      </c>
      <c r="B29" t="s">
        <v>92</v>
      </c>
      <c r="C29" t="s">
        <v>93</v>
      </c>
      <c r="D29" s="9">
        <v>1.8</v>
      </c>
      <c r="E29" s="11">
        <f>D29*$B$2</f>
        <v>1.8</v>
      </c>
      <c r="F29" t="s">
        <v>35</v>
      </c>
      <c r="G29" s="4">
        <f>E29*8.9</f>
        <v>16.02</v>
      </c>
    </row>
    <row r="30">
      <c r="A30"/>
      <c r="B30"/>
      <c r="C30"/>
      <c r="D30"/>
      <c r="E30"/>
      <c r="F30" t="s" s="3">
        <v>94</v>
      </c>
      <c r="G30" s="13">
        <f>SUM(G7:G29)</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9"/>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95</v>
      </c>
      <c r="B1" t="s" s="2">
        <v>96</v>
      </c>
      <c r="C1" t="s" s="2">
        <v>97</v>
      </c>
      <c r="D1" t="s" s="2">
        <v>98</v>
      </c>
      <c r="E1" t="s" s="2">
        <v>30</v>
      </c>
      <c r="F1" t="s" s="2">
        <v>5</v>
      </c>
    </row>
    <row r="2">
      <c r="A2">
        <v>0</v>
      </c>
      <c r="B2" t="s">
        <v>2</v>
      </c>
      <c r="C2" t="s">
        <v>99</v>
      </c>
      <c r="D2" s="11">
        <v>1</v>
      </c>
      <c r="E2" t="s">
        <v>25</v>
      </c>
      <c r="F2" t="s">
        <v>100</v>
      </c>
    </row>
    <row r="3">
      <c r="A3">
        <v>1</v>
      </c>
      <c r="B3" t="s">
        <v>101</v>
      </c>
      <c r="C3" t="s">
        <v>102</v>
      </c>
      <c r="D3" s="11">
        <v>1.8</v>
      </c>
      <c r="E3" t="s">
        <v>35</v>
      </c>
      <c r="F3" t="s">
        <v>93</v>
      </c>
    </row>
    <row r="4">
      <c r="A4">
        <v>1</v>
      </c>
      <c r="B4" t="s">
        <v>103</v>
      </c>
      <c r="C4" t="s">
        <v>102</v>
      </c>
      <c r="D4" s="11">
        <v>0.2</v>
      </c>
      <c r="E4" t="s">
        <v>35</v>
      </c>
      <c r="F4" t="s">
        <v>72</v>
      </c>
    </row>
    <row r="5">
      <c r="A5">
        <v>1</v>
      </c>
      <c r="B5" t="s">
        <v>104</v>
      </c>
      <c r="C5" t="s">
        <v>102</v>
      </c>
      <c r="D5" s="11">
        <v>0.2</v>
      </c>
      <c r="E5" t="s">
        <v>35</v>
      </c>
      <c r="F5" t="s">
        <v>77</v>
      </c>
    </row>
    <row r="6">
      <c r="A6">
        <v>1</v>
      </c>
      <c r="B6" t="s">
        <v>105</v>
      </c>
      <c r="C6" t="s">
        <v>102</v>
      </c>
      <c r="D6" s="11">
        <v>2</v>
      </c>
      <c r="E6" t="s">
        <v>25</v>
      </c>
      <c r="F6" t="s">
        <v>34</v>
      </c>
    </row>
    <row r="7">
      <c r="A7">
        <v>1</v>
      </c>
      <c r="B7" t="s">
        <v>106</v>
      </c>
      <c r="C7" t="s">
        <v>102</v>
      </c>
      <c r="D7" s="11">
        <v>1</v>
      </c>
      <c r="E7" t="s">
        <v>25</v>
      </c>
      <c r="F7" t="s">
        <v>51</v>
      </c>
    </row>
    <row r="8">
      <c r="A8">
        <v>1</v>
      </c>
      <c r="B8" t="s">
        <v>107</v>
      </c>
      <c r="C8" t="s">
        <v>102</v>
      </c>
      <c r="D8" s="11">
        <v>0.1</v>
      </c>
      <c r="E8" t="s">
        <v>35</v>
      </c>
      <c r="F8" t="s">
        <v>77</v>
      </c>
    </row>
    <row r="9">
      <c r="A9">
        <v>1</v>
      </c>
      <c r="B9" t="s">
        <v>108</v>
      </c>
      <c r="C9" t="s">
        <v>102</v>
      </c>
      <c r="D9" s="11">
        <v>0.2</v>
      </c>
      <c r="E9" t="s">
        <v>35</v>
      </c>
      <c r="F9" t="s">
        <v>72</v>
      </c>
    </row>
    <row r="10">
      <c r="A10">
        <v>1</v>
      </c>
      <c r="B10" t="s">
        <v>109</v>
      </c>
      <c r="C10" t="s">
        <v>102</v>
      </c>
      <c r="D10" s="11">
        <v>0.05</v>
      </c>
      <c r="E10" t="s">
        <v>35</v>
      </c>
      <c r="F10" t="s">
        <v>77</v>
      </c>
    </row>
    <row r="11">
      <c r="A11">
        <v>1</v>
      </c>
      <c r="B11" t="s">
        <v>110</v>
      </c>
      <c r="C11" t="s">
        <v>102</v>
      </c>
      <c r="D11" s="11">
        <v>0.1</v>
      </c>
      <c r="E11" t="s">
        <v>48</v>
      </c>
      <c r="F11" t="s">
        <v>41</v>
      </c>
    </row>
    <row r="12">
      <c r="A12">
        <v>1</v>
      </c>
      <c r="B12" t="s">
        <v>111</v>
      </c>
      <c r="C12" t="s">
        <v>102</v>
      </c>
      <c r="D12" s="11">
        <v>0.05</v>
      </c>
      <c r="E12" t="s">
        <v>48</v>
      </c>
      <c r="F12" t="s">
        <v>54</v>
      </c>
    </row>
    <row r="13">
      <c r="A13">
        <v>1</v>
      </c>
      <c r="B13" t="s">
        <v>112</v>
      </c>
      <c r="C13" t="s">
        <v>102</v>
      </c>
      <c r="D13" s="11">
        <v>0.8</v>
      </c>
      <c r="E13" t="s">
        <v>48</v>
      </c>
      <c r="F13" t="s">
        <v>47</v>
      </c>
    </row>
    <row r="14">
      <c r="A14">
        <v>1</v>
      </c>
      <c r="B14" t="s">
        <v>113</v>
      </c>
      <c r="C14" t="s">
        <v>99</v>
      </c>
      <c r="D14" s="11">
        <v>0.8</v>
      </c>
      <c r="E14" t="s">
        <v>35</v>
      </c>
      <c r="F14" t="s">
        <v>114</v>
      </c>
    </row>
    <row r="15">
      <c r="A15">
        <v>2</v>
      </c>
      <c r="B15" t="s">
        <v>115</v>
      </c>
      <c r="C15" t="s">
        <v>99</v>
      </c>
      <c r="D15" s="11">
        <v>2.4</v>
      </c>
      <c r="E15" t="s">
        <v>48</v>
      </c>
      <c r="F15" t="s">
        <v>116</v>
      </c>
    </row>
    <row r="16">
      <c r="A16">
        <v>3</v>
      </c>
      <c r="B16" t="s">
        <v>117</v>
      </c>
      <c r="C16" t="s">
        <v>102</v>
      </c>
      <c r="D16" s="11">
        <v>2.34</v>
      </c>
      <c r="E16" t="s">
        <v>48</v>
      </c>
      <c r="F16" t="s">
        <v>47</v>
      </c>
    </row>
    <row r="17">
      <c r="A17">
        <v>3</v>
      </c>
      <c r="B17" t="s">
        <v>118</v>
      </c>
      <c r="C17" t="s">
        <v>102</v>
      </c>
      <c r="D17" s="11">
        <v>0.06</v>
      </c>
      <c r="E17" t="s">
        <v>35</v>
      </c>
      <c r="F17" t="s">
        <v>66</v>
      </c>
    </row>
    <row r="18">
      <c r="A18">
        <v>2</v>
      </c>
      <c r="B18" t="s">
        <v>119</v>
      </c>
      <c r="C18" t="s">
        <v>99</v>
      </c>
      <c r="D18" s="11">
        <v>0.096</v>
      </c>
      <c r="E18" t="s">
        <v>35</v>
      </c>
      <c r="F18" t="s">
        <v>120</v>
      </c>
    </row>
    <row r="19">
      <c r="A19">
        <v>3</v>
      </c>
      <c r="B19" t="s">
        <v>121</v>
      </c>
      <c r="C19" t="s">
        <v>102</v>
      </c>
      <c r="D19" s="11">
        <v>0.048</v>
      </c>
      <c r="E19" t="s">
        <v>35</v>
      </c>
      <c r="F19" t="s">
        <v>69</v>
      </c>
    </row>
    <row r="20">
      <c r="A20">
        <v>3</v>
      </c>
      <c r="B20" t="s">
        <v>122</v>
      </c>
      <c r="C20" t="s">
        <v>102</v>
      </c>
      <c r="D20" s="11">
        <v>0.048</v>
      </c>
      <c r="E20" t="s">
        <v>35</v>
      </c>
      <c r="F20" t="s">
        <v>54</v>
      </c>
    </row>
    <row r="21">
      <c r="A21">
        <v>2</v>
      </c>
      <c r="B21" t="s">
        <v>123</v>
      </c>
      <c r="C21" t="s">
        <v>102</v>
      </c>
      <c r="D21" s="11">
        <v>0.04</v>
      </c>
      <c r="E21" t="s">
        <v>35</v>
      </c>
      <c r="F21" t="s">
        <v>44</v>
      </c>
    </row>
    <row r="22">
      <c r="A22">
        <v>2</v>
      </c>
      <c r="B22" t="s">
        <v>124</v>
      </c>
      <c r="C22" t="s">
        <v>102</v>
      </c>
      <c r="D22" s="11">
        <v>0.04</v>
      </c>
      <c r="E22" t="s">
        <v>35</v>
      </c>
      <c r="F22" t="s">
        <v>77</v>
      </c>
    </row>
    <row r="23">
      <c r="A23">
        <v>2</v>
      </c>
      <c r="B23" t="s">
        <v>125</v>
      </c>
      <c r="C23" t="s">
        <v>102</v>
      </c>
      <c r="D23" s="11">
        <v>0.24</v>
      </c>
      <c r="E23" t="s">
        <v>35</v>
      </c>
      <c r="F23" t="s">
        <v>77</v>
      </c>
    </row>
    <row r="24">
      <c r="A24">
        <v>2</v>
      </c>
      <c r="B24" t="s">
        <v>126</v>
      </c>
      <c r="C24" t="s">
        <v>102</v>
      </c>
      <c r="D24" s="11">
        <v>0.032</v>
      </c>
      <c r="E24" t="s">
        <v>35</v>
      </c>
      <c r="F24" t="s">
        <v>77</v>
      </c>
    </row>
    <row r="25">
      <c r="A25">
        <v>2</v>
      </c>
      <c r="B25" t="s">
        <v>127</v>
      </c>
      <c r="C25" t="s">
        <v>102</v>
      </c>
      <c r="D25" s="11">
        <v>0.016</v>
      </c>
      <c r="E25" t="s">
        <v>35</v>
      </c>
      <c r="F25" t="s">
        <v>54</v>
      </c>
    </row>
    <row r="26">
      <c r="A26">
        <v>2</v>
      </c>
      <c r="B26" t="s">
        <v>128</v>
      </c>
      <c r="C26" t="s">
        <v>102</v>
      </c>
      <c r="D26" s="11">
        <v>0.008</v>
      </c>
      <c r="E26" t="s">
        <v>35</v>
      </c>
      <c r="F26" t="s">
        <v>77</v>
      </c>
    </row>
    <row r="27">
      <c r="A27">
        <v>2</v>
      </c>
      <c r="B27" t="s">
        <v>129</v>
      </c>
      <c r="C27" t="s">
        <v>102</v>
      </c>
      <c r="D27" s="11">
        <v>0.8</v>
      </c>
      <c r="E27" t="s">
        <v>25</v>
      </c>
      <c r="F27" t="s">
        <v>63</v>
      </c>
    </row>
    <row r="28">
      <c r="A28">
        <v>1</v>
      </c>
      <c r="B28" t="s">
        <v>130</v>
      </c>
      <c r="C28" t="s">
        <v>102</v>
      </c>
      <c r="D28" s="11">
        <v>0.08</v>
      </c>
      <c r="E28" t="s">
        <v>35</v>
      </c>
      <c r="F28" t="s">
        <v>54</v>
      </c>
    </row>
    <row r="29">
      <c r="A29">
        <v>1</v>
      </c>
      <c r="B29" t="s">
        <v>131</v>
      </c>
      <c r="C29" t="s">
        <v>102</v>
      </c>
      <c r="D29" s="11">
        <v>0.04</v>
      </c>
      <c r="E29" t="s">
        <v>35</v>
      </c>
      <c r="F29"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0"/>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132</v>
      </c>
      <c r="B1" t="s" s="2">
        <v>133</v>
      </c>
      <c r="C1" t="s" s="2">
        <v>134</v>
      </c>
      <c r="D1" t="s" s="2">
        <v>135</v>
      </c>
      <c r="E1" t="s" s="2">
        <v>136</v>
      </c>
      <c r="F1" t="s" s="2">
        <v>137</v>
      </c>
    </row>
    <row r="2">
      <c r="A2" t="s">
        <v>2</v>
      </c>
      <c r="B2">
        <v>1</v>
      </c>
      <c r="C2" t="s">
        <v>138</v>
      </c>
      <c r="D2" t="s" s="14">
        <v>139</v>
      </c>
      <c r="E2" t="s" s="14"/>
      <c r="F2" t="s">
        <v>140</v>
      </c>
    </row>
    <row r="3">
      <c r="A3" t="s">
        <v>2</v>
      </c>
      <c r="B3">
        <v>2</v>
      </c>
      <c r="C3" t="s">
        <v>141</v>
      </c>
      <c r="D3" t="inlineStr" s="14">
        <is>
          <t>Dégorger la langue à l'eau courante - 5 min  La laisser dégorger dans de l'eau courante très froide durant 2 h environ (certains professionnels la mettent à macérer dans du gros sel durant 24 h).</t>
        </is>
      </c>
      <c r="E3" t="s" s="14"/>
      <c r="F3" t="s">
        <v>142</v>
      </c>
    </row>
    <row r="4">
      <c r="A4" t="s">
        <v>2</v>
      </c>
      <c r="B4">
        <v>3</v>
      </c>
      <c r="C4" t="s">
        <v>143</v>
      </c>
      <c r="D4" t="inlineStr" s="14">
        <is>
          <t>Blanchir la langue - 10 min La placer dans un rondeau haut ou dans une grande russe. La recouvrir d'eau froide, porter à ébullition et laisser blanchir durant quelques minutes. La rafraîchir et l'égoutter. (Les langues congelées provenant obligatoirement d'abattoirs ou d'ateliers de découpe agréés sont blanchies dans de l'eau bouillante sans décongélation préalable ou éventuellement une semi-décongé­lation réalisée durant quelques heures en enceinte réfrigérée à + 3 °C maximum.)</t>
        </is>
      </c>
      <c r="E4" t="s" s="14"/>
      <c r="F4" t="s">
        <v>144</v>
      </c>
    </row>
    <row r="5">
      <c r="A5" t="s">
        <v>2</v>
      </c>
      <c r="B5">
        <v>4</v>
      </c>
      <c r="C5" t="s">
        <v>145</v>
      </c>
      <c r="D5" t="inlineStr" s="14">
        <is>
          <t>Préparer les légumes de la garniture aromatique - 10 min  Eplucher et laver les carottes.  Eplucher, laver et piquer les oignons avec les clous de girofle.  Confectionner un bouquet garni, lui ajouter le poireau et le céleri en branches. 5. Pocher la langue - 10 min Rincer la russe ou le rondeau utilisé lors du blanchiment. Y placer la langue de buf, couvrir d'eau froide, saler au gros sel et porter à ébullition. Ecumer soigneusement. Ajouter la garniture aromatique. Cuire très lentement dans le récipient semi-couvert durant 1 h 30 - 2 h (selon la qualité de la langue).</t>
        </is>
      </c>
      <c r="E5" t="s" s="14"/>
      <c r="F5" t="s">
        <v>146</v>
      </c>
    </row>
    <row r="6">
      <c r="A6" t="s">
        <v>2</v>
      </c>
      <c r="B6">
        <v>6</v>
      </c>
      <c r="C6" t="s">
        <v>147</v>
      </c>
      <c r="D6" t="inlineStr" s="14">
        <is>
          <t>Réaliser la sauce piquante - 15 min Dans une sauteuse moyenne, réduire des 4/5ème le vin blanc, le vinaigre, les échalotes et quelques grains de poivres écrasés (mignonnette). Ajouter le fond brun de veau lié et tomaté ou la sauce demi-glace. Laisser frémir durant environ 10 min. Passer au chinois étamine. Ajouter les cornichons taillés en julienne et blanchis. Monter la sauce au beurre. Ajouter à l'envoi les herbes fraîchement hachées.</t>
        </is>
      </c>
      <c r="E6" t="s" s="14"/>
      <c r="F6" t="s">
        <v>148</v>
      </c>
    </row>
    <row r="7">
      <c r="A7" t="s">
        <v>149</v>
      </c>
      <c r="B7">
        <v>1</v>
      </c>
      <c r="C7" t="s">
        <v>138</v>
      </c>
      <c r="D7" t="s" s="14">
        <v>150</v>
      </c>
      <c r="E7" t="s" s="14"/>
      <c r="F7"/>
    </row>
    <row r="8">
      <c r="A8" t="s">
        <v>149</v>
      </c>
      <c r="B8">
        <v>2</v>
      </c>
      <c r="C8" t="s">
        <v>145</v>
      </c>
      <c r="D8" t="inlineStr" s="14">
        <is>
          <t>Préparer les éléments de la garniture aromatique — Tailler le lard en petits dés et le faire blanchir. Éplucher, laver et tailler les carottes et les oignons en Mirepoix. Éplucher et laver les gousses d'ail, ôter le germe et les écraser. Confectionner le bouquet garni.</t>
        </is>
      </c>
      <c r="E8" t="s" s="14"/>
      <c r="F8"/>
    </row>
    <row r="9">
      <c r="A9" t="s">
        <v>149</v>
      </c>
      <c r="B9">
        <v>3</v>
      </c>
      <c r="C9" t="s">
        <v>151</v>
      </c>
      <c r="D9" t="s" s="14">
        <v>152</v>
      </c>
      <c r="E9" t="s" s="14"/>
      <c r="F9"/>
    </row>
    <row r="10">
      <c r="A10" t="s">
        <v>149</v>
      </c>
      <c r="B10">
        <v>4</v>
      </c>
      <c r="C10" t="s">
        <v>151</v>
      </c>
      <c r="D10" t="inlineStr" s="14">
        <is>
          <t>Réaliser la sauce espagnole — Faire fondre le lard dans une grande sauteuse avec le beurre. Ajouter les carottes et les oignons, les laisser pincer légèrement. Ajouter la farine (singer) et la laisser torréfier de manière à obtenir un roux légèrement brun.</t>
        </is>
      </c>
      <c r="E10" t="s" s="14"/>
      <c r="F10"/>
    </row>
    <row r="11">
      <c r="A11" t="s">
        <v>149</v>
      </c>
      <c r="B11">
        <v>5</v>
      </c>
      <c r="C11" t="s">
        <v>153</v>
      </c>
      <c r="D11" t="s" s="14">
        <v>154</v>
      </c>
      <c r="E11" t="s" s="14"/>
      <c r="F11"/>
    </row>
    <row r="12">
      <c r="A12" t="s">
        <v>149</v>
      </c>
      <c r="B12">
        <v>6</v>
      </c>
      <c r="C12" t="s">
        <v>155</v>
      </c>
      <c r="D12" t="inlineStr" s="14">
        <is>
          <t>Verser progressivement le fond brun bouillant en remuant au fouet. Porter à ébullition sans arrêter de remuer. Ajouter les tomates concassées, l'ail et le bouquet garni.</t>
        </is>
      </c>
      <c r="E12" t="s" s="14"/>
      <c r="F12"/>
    </row>
    <row r="13">
      <c r="A13" t="s">
        <v>149</v>
      </c>
      <c r="B13">
        <v>7</v>
      </c>
      <c r="C13" t="s">
        <v>156</v>
      </c>
      <c r="D13" t="s" s="14">
        <v>157</v>
      </c>
      <c r="E13" t="s" s="14">
        <v>158</v>
      </c>
      <c r="F13"/>
    </row>
    <row r="14">
      <c r="A14" t="s">
        <v>149</v>
      </c>
      <c r="B14">
        <v>8</v>
      </c>
      <c r="C14" t="s">
        <v>159</v>
      </c>
      <c r="D14" t="s" s="14">
        <v>160</v>
      </c>
      <c r="E14" t="s" s="14"/>
      <c r="F14"/>
    </row>
    <row r="15">
      <c r="A15" t="s">
        <v>149</v>
      </c>
      <c r="B15">
        <v>9</v>
      </c>
      <c r="C15" t="s">
        <v>161</v>
      </c>
      <c r="D15" t="s" s="14">
        <v>162</v>
      </c>
      <c r="E15" t="s" s="14">
        <v>163</v>
      </c>
      <c r="F15"/>
    </row>
    <row r="16">
      <c r="A16" t="s">
        <v>164</v>
      </c>
      <c r="B16">
        <v>1</v>
      </c>
      <c r="C16" t="s">
        <v>165</v>
      </c>
      <c r="D16" t="s" s="14">
        <v>166</v>
      </c>
      <c r="E16" t="s" s="14"/>
      <c r="F16"/>
    </row>
    <row r="17">
      <c r="A17" t="s">
        <v>167</v>
      </c>
      <c r="B17">
        <v>1</v>
      </c>
      <c r="C17" t="s">
        <v>138</v>
      </c>
      <c r="D17" t="s" s="14">
        <v>168</v>
      </c>
      <c r="E17" t="s" s="14"/>
      <c r="F17"/>
    </row>
    <row r="18">
      <c r="A18" t="s">
        <v>167</v>
      </c>
      <c r="B18">
        <v>2</v>
      </c>
      <c r="C18" t="s">
        <v>151</v>
      </c>
      <c r="D18" t="inlineStr" s="14">
        <is>
          <t>Réaliser le roux — Faire fondre le beurre en parcelles dans une sauteuse. Ajouter la farine tamisée et mélanger à l'aide d'une spatule jusqu'à obtenir un mélange lisse.</t>
        </is>
      </c>
      <c r="E18" t="s" s="14"/>
      <c r="F18"/>
    </row>
    <row r="19">
      <c r="A19" t="s">
        <v>167</v>
      </c>
      <c r="B19">
        <v>3</v>
      </c>
      <c r="C19" t="s">
        <v>156</v>
      </c>
      <c r="D19" t="inlineStr" s="14">
        <is>
          <t>Cuire le roux brun — Prolonger la cuisson jusqu'à dextrinisation — hydrolyse de l'amidon et caramélisation légère. Ne pas exagérer la coloration qui doit être brun clair. Au-delà apparaît un mauvais goût de corne brûlée.</t>
        </is>
      </c>
      <c r="E19" t="s" s="14">
        <v>169</v>
      </c>
      <c r="F19"/>
    </row>
    <row r="20">
      <c r="A20" t="s">
        <v>167</v>
      </c>
      <c r="B20">
        <v>4</v>
      </c>
      <c r="C20" t="s">
        <v>161</v>
      </c>
      <c r="D20" t="s" s="14">
        <v>170</v>
      </c>
      <c r="E20" t="s" s="14"/>
      <c r="F20"/>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71"/>
  <cols>
    <col min="1" max="1" width="22" customWidth="1"/>
    <col min="2" max="2" width="52" customWidth="1"/>
    <col min="3" max="3" width="14" customWidth="1"/>
    <col min="4" max="4" width="10" customWidth="1"/>
  </cols>
  <sheetData>
    <row r="1" customHeight="1" ht="24">
      <c r="A1" t="s" s="7">
        <v>171</v>
      </c>
      <c r="B1"/>
      <c r="C1"/>
      <c r="D1"/>
    </row>
    <row r="2">
      <c r="A2" t="str" s="15">
        <f>"VE_ROGN_VEAU_BEA · CUI.PV.VEAU · référence : "&amp;Besoins!B3&amp;" "&amp;Besoins!C3&amp;" · multiplicateur réglable sur la feuille ""Besoins"""</f>
        <v>VE_ROGN_VEAU_BEA · CUI.PV.VEAU · référence : 1 pc · multiplicateur réglable sur la feuille </v>
      </c>
      <c r="B2"/>
      <c r="C2"/>
      <c r="D2"/>
    </row>
    <row r="3">
      <c r="A3"/>
      <c r="B3"/>
      <c r="C3"/>
      <c r="D3"/>
    </row>
    <row r="4">
      <c r="A4" t="s" s="16">
        <v>172</v>
      </c>
      <c r="B4"/>
      <c r="C4"/>
      <c r="D4"/>
    </row>
    <row r="5">
      <c r="A5" t="s" s="17">
        <v>173</v>
      </c>
      <c r="B5" t="str" s="14">
        <f>"[METTRE EN PLACE] "&amp;Procedure!D2</f>
        <v>[METTRE EN PLACE] Mettre en place le poste de travail - 5 min  Denrées, matériels de préparation, de cuisson et de dressage.</v>
      </c>
      <c r="C5"/>
      <c r="D5"/>
    </row>
    <row r="6">
      <c r="A6" t="s" s="17">
        <v>174</v>
      </c>
      <c r="B6" t="str" s="14">
        <f>"[DÉGORGER] "&amp;Procedure!D3</f>
        <v>[DÉGORGER] Dégorger la langue à l'eau courante - 5 min  La laisser dégorger dans de l'eau courante très froide durant 2 h environ (certains professionnels la mettent à macérer dans du gros sel durant 24 h).</v>
      </c>
      <c r="C6"/>
      <c r="D6"/>
    </row>
    <row r="7">
      <c r="A7"/>
      <c r="B7" t="str">
        <f>Besoins!B29</f>
        <v>BOEUF (langue) France</v>
      </c>
      <c r="C7" s="11">
        <f>Besoins!E29</f>
        <v>1.8</v>
      </c>
      <c r="D7" t="str">
        <f>Besoins!F29</f>
        <v>kg</v>
      </c>
    </row>
    <row r="8">
      <c r="A8"/>
      <c r="B8" t="str">
        <f>Besoins!B24</f>
        <v>CÉLERI-RAVE France</v>
      </c>
      <c r="C8" s="11">
        <f>Besoins!E24</f>
        <v>0.1</v>
      </c>
      <c r="D8" t="str">
        <f>Besoins!F24</f>
        <v>kg</v>
      </c>
    </row>
    <row r="9">
      <c r="A9"/>
      <c r="B9" t="str">
        <f>Besoins!B9</f>
        <v>fromage blanc 20% MG sucré</v>
      </c>
      <c r="C9" s="11">
        <f>Besoins!E9</f>
        <v>0.1</v>
      </c>
      <c r="D9" t="str">
        <f>Besoins!F9</f>
        <v>lt</v>
      </c>
    </row>
    <row r="10">
      <c r="A10"/>
      <c r="B10" t="s">
        <v>175</v>
      </c>
      <c r="C10" s="11">
        <f>'Besoins'!$B$2*0.8</f>
        <v>0.8</v>
      </c>
      <c r="D10" t="s">
        <v>48</v>
      </c>
    </row>
    <row r="11">
      <c r="A11" t="s" s="17">
        <v>176</v>
      </c>
      <c r="B11" t="str" s="14">
        <f>"[BLANCHIR] "&amp;Procedure!D4</f>
        <v>[BLANCHIR] Blanchir la langue - 10 min La placer dans un rondeau haut ou dans une grande russe. La recouvrir d'eau froide, porter à ébullition et laisser blanchir durant quelques minutes. La rafraîchir et l'égoutter. (Les langues congelées provenant obligatoirement d'abattoirs ou d'ateliers de découpe agréés sont blanchies dans de l'eau bouillante sans décongélation préalable ou éventuellement une semi-décongé­lation réalisée durant quelques heures en enceinte réfrigérée à + 3 °C maximum.)</v>
      </c>
      <c r="C11"/>
      <c r="D11"/>
    </row>
    <row r="12">
      <c r="A12" t="s" s="17">
        <v>177</v>
      </c>
      <c r="B12" t="str" s="14">
        <f>"[PRÉPARER] "&amp;Procedure!D5</f>
        <v>[PRÉPARER] Préparer les légumes de la garniture aromatique - 10 min  Eplucher et laver les carottes.  Eplucher, laver et piquer les oignons avec les clous de girofle.  Confectionner un bouquet garni, lui ajouter le poireau et le céleri en branches. 5. Pocher la langue - 10 min Rincer la russe ou le rondeau utilisé lors du blanchiment. Y placer la langue de buf, couvrir d'eau froide, saler au gros sel et porter à ébullition. Ecumer soigneusement. Ajouter la garniture aromatique. Cuire très lentement dans le récipient semi-couvert durant 1 h 30 - 2 h (selon la qualité de la langue).</v>
      </c>
      <c r="C12"/>
      <c r="D12"/>
    </row>
    <row r="13">
      <c r="A13"/>
      <c r="B13" t="str">
        <f>Besoins!B20</f>
        <v>carottes râpées</v>
      </c>
      <c r="C13" s="11">
        <f>Besoins!E20</f>
        <v>0.2</v>
      </c>
      <c r="D13" t="str">
        <f>Besoins!F20</f>
        <v>kg</v>
      </c>
    </row>
    <row r="14">
      <c r="A14"/>
      <c r="B14" t="str">
        <f>Besoins!B27</f>
        <v>oignons émincés</v>
      </c>
      <c r="C14" s="11">
        <f>Besoins!E27</f>
        <v>0.2</v>
      </c>
      <c r="D14" t="str">
        <f>Besoins!F27</f>
        <v>kg</v>
      </c>
    </row>
    <row r="15">
      <c r="A15"/>
      <c r="B15" t="str">
        <f>Besoins!B7</f>
        <v>CLOUS DE GIROFLES</v>
      </c>
      <c r="C15" s="11">
        <f>Besoins!E7</f>
        <v>2</v>
      </c>
      <c r="D15" t="str">
        <f>Besoins!F7</f>
        <v>pc</v>
      </c>
    </row>
    <row r="16">
      <c r="A16"/>
      <c r="B16" t="str">
        <f>Besoins!B12</f>
        <v>bouquet garni arôme</v>
      </c>
      <c r="C16" s="11">
        <f>Besoins!E12</f>
        <v>1</v>
      </c>
      <c r="D16" t="str">
        <f>Besoins!F12</f>
        <v>pc</v>
      </c>
    </row>
    <row r="17">
      <c r="A17"/>
      <c r="B17" t="str">
        <f>Besoins!B21</f>
        <v>poireau blanc 3 cm</v>
      </c>
      <c r="C17" s="11">
        <f>Besoins!E21</f>
        <v>0.2</v>
      </c>
      <c r="D17" t="str">
        <f>Besoins!F21</f>
        <v>kg</v>
      </c>
    </row>
    <row r="18">
      <c r="A18" t="s" s="17">
        <v>178</v>
      </c>
      <c r="B18" t="str" s="14">
        <f>"[RÉALISER] "&amp;Procedure!D6</f>
        <v>[RÉALISER] Réaliser la sauce piquante - 15 min Dans une sauteuse moyenne, réduire des 4/5ème le vin blanc, le vinaigre, les échalotes et quelques grains de poivres écrasés (mignonnette). Ajouter le fond brun de veau lié et tomaté ou la sauce demi-glace. Laisser frémir durant environ 10 min. Passer au chinois étamine. Ajouter les cornichons taillés en julienne et blanchis. Monter la sauce au beurre. Ajouter à l'envoi les herbes fraîchement hachées.</v>
      </c>
      <c r="C18"/>
      <c r="D18"/>
    </row>
    <row r="19">
      <c r="A19"/>
      <c r="B19" t="str">
        <f>Besoins!B25</f>
        <v>échalote</v>
      </c>
      <c r="C19" s="11">
        <f>Besoins!E25</f>
        <v>0.05</v>
      </c>
      <c r="D19" t="str">
        <f>Besoins!F25</f>
        <v>kg</v>
      </c>
    </row>
    <row r="20">
      <c r="A20"/>
      <c r="B20" t="str">
        <f>Besoins!B16</f>
        <v>vinaigre alcool blanc</v>
      </c>
      <c r="C20" s="11">
        <f>Besoins!E16</f>
        <v>0.05</v>
      </c>
      <c r="D20" t="str">
        <f>Besoins!F16</f>
        <v>lt</v>
      </c>
    </row>
    <row r="21">
      <c r="A21"/>
      <c r="B21" t="s">
        <v>179</v>
      </c>
      <c r="C21" s="11">
        <f>'Besoins'!$B$2*0.8</f>
        <v>0.8</v>
      </c>
      <c r="D21" t="s">
        <v>35</v>
      </c>
    </row>
    <row r="22">
      <c r="A22"/>
      <c r="B22" t="str">
        <f>Besoins!B14</f>
        <v>cornichons 60/79</v>
      </c>
      <c r="C22" s="11">
        <f>Besoins!E14</f>
        <v>0.08</v>
      </c>
      <c r="D22" t="str">
        <f>Besoins!F14</f>
        <v>kg</v>
      </c>
    </row>
    <row r="23">
      <c r="A23"/>
      <c r="B23" t="str">
        <f>Besoins!B8</f>
        <v>BEURRE</v>
      </c>
      <c r="C23" s="11">
        <f>Besoins!E8</f>
        <v>0.04</v>
      </c>
      <c r="D23" t="str">
        <f>Besoins!F8</f>
        <v>kg</v>
      </c>
    </row>
    <row r="24">
      <c r="A24"/>
      <c r="B24"/>
      <c r="C24"/>
      <c r="D24"/>
    </row>
    <row r="25">
      <c r="A25" t="s" s="16">
        <v>180</v>
      </c>
      <c r="B25"/>
      <c r="C25"/>
      <c r="D25"/>
    </row>
    <row r="26">
      <c r="A26" t="s" s="17">
        <v>173</v>
      </c>
      <c r="B26" t="str" s="14">
        <f>"[METTRE EN PLACE] "&amp;Procedure!D7</f>
        <v>[METTRE EN PLACE] Mettre en place — Peser, mesurer et contrôler les denrées.</v>
      </c>
      <c r="C26"/>
      <c r="D26"/>
    </row>
    <row r="27">
      <c r="A27" t="s" s="17">
        <v>174</v>
      </c>
      <c r="B27" t="str" s="14">
        <f>"[PRÉPARER] "&amp;Procedure!D8</f>
        <v>[PRÉPARER] Préparer les éléments de la garniture aromatique — Tailler le lard en petits dés et le faire blanchir. Éplucher, laver et tailler les carottes et les oignons en Mirepoix. Éplucher et laver les gousses d'ail, ôter le germe et les écraser. Confectionner le bouquet garni.</v>
      </c>
      <c r="C27"/>
      <c r="D27"/>
    </row>
    <row r="28">
      <c r="A28"/>
      <c r="B28" t="str">
        <f>Besoins!B10</f>
        <v>Lardons lardon cru fumé</v>
      </c>
      <c r="C28" s="11">
        <f>Besoins!E10</f>
        <v>0.04</v>
      </c>
      <c r="D28" t="str">
        <f>Besoins!F10</f>
        <v>kg</v>
      </c>
    </row>
    <row r="29">
      <c r="A29"/>
      <c r="B29" t="str">
        <f>Besoins!B23</f>
        <v>CAROTTE France cat.I botte</v>
      </c>
      <c r="C29" s="11">
        <f>Besoins!E23</f>
        <v>0.04</v>
      </c>
      <c r="D29" t="str">
        <f>Besoins!F23</f>
        <v>kg</v>
      </c>
    </row>
    <row r="30">
      <c r="A30"/>
      <c r="B30" t="str">
        <f>Besoins!B26</f>
        <v>OIGNON jaune France cat.I 60-80mm</v>
      </c>
      <c r="C30" s="11">
        <f>Besoins!E26</f>
        <v>0.24</v>
      </c>
      <c r="D30" t="str">
        <f>Besoins!F26</f>
        <v>kg</v>
      </c>
    </row>
    <row r="31">
      <c r="A31"/>
      <c r="B31" t="str">
        <f>Besoins!B22</f>
        <v>AIL frais France cat.I 60-80mm</v>
      </c>
      <c r="C31" s="11">
        <f>Besoins!E22</f>
        <v>0.008</v>
      </c>
      <c r="D31" t="str">
        <f>Besoins!F22</f>
        <v>kg</v>
      </c>
    </row>
    <row r="32">
      <c r="A32"/>
      <c r="B32" t="str">
        <f>Besoins!B17</f>
        <v>Bouquet garni sachet dose</v>
      </c>
      <c r="C32" s="11">
        <f>Besoins!E17</f>
        <v>0.8</v>
      </c>
      <c r="D32" t="str">
        <f>Besoins!F17</f>
        <v>pc</v>
      </c>
    </row>
    <row r="33">
      <c r="A33" t="s" s="17">
        <v>176</v>
      </c>
      <c r="B33" t="str" s="14">
        <f>"[ÉTUVER] "&amp;Procedure!D9</f>
        <v>[ÉTUVER] Reconstituer le fond brun de veau selon le mode d'emploi et le porter à ébullition.</v>
      </c>
      <c r="C33"/>
      <c r="D33"/>
    </row>
    <row r="34">
      <c r="A34"/>
      <c r="B34" t="s">
        <v>181</v>
      </c>
      <c r="C34" s="11">
        <f>'Besoins'!$B$2*2.4</f>
        <v>2.4</v>
      </c>
      <c r="D34" t="s">
        <v>48</v>
      </c>
    </row>
    <row r="35">
      <c r="A35" t="s" s="17">
        <v>177</v>
      </c>
      <c r="B35" t="str" s="14">
        <f>"[ÉTUVER] "&amp;Procedure!D10</f>
        <v>[ÉTUVER] Réaliser la sauce espagnole — Faire fondre le lard dans une grande sauteuse avec le beurre. Ajouter les carottes et les oignons, les laisser pincer légèrement. Ajouter la farine (singer) et la laisser torréfier de manière à obtenir un roux légèrement brun.</v>
      </c>
      <c r="C35"/>
      <c r="D35"/>
    </row>
    <row r="36">
      <c r="A36"/>
      <c r="B36" t="str">
        <f>Besoins!B10</f>
        <v>Lardons lardon cru fumé</v>
      </c>
      <c r="C36" s="11">
        <f>Besoins!E10</f>
        <v>0.04</v>
      </c>
      <c r="D36" t="str">
        <f>Besoins!F10</f>
        <v>kg</v>
      </c>
    </row>
    <row r="37">
      <c r="A37"/>
      <c r="B37" t="str">
        <f>Besoins!B23</f>
        <v>CAROTTE France cat.I botte</v>
      </c>
      <c r="C37" s="11">
        <f>Besoins!E23</f>
        <v>0.04</v>
      </c>
      <c r="D37" t="str">
        <f>Besoins!F23</f>
        <v>kg</v>
      </c>
    </row>
    <row r="38">
      <c r="A38"/>
      <c r="B38" t="str">
        <f>Besoins!B26</f>
        <v>OIGNON jaune France cat.I 60-80mm</v>
      </c>
      <c r="C38" s="11">
        <f>Besoins!E26</f>
        <v>0.24</v>
      </c>
      <c r="D38" t="str">
        <f>Besoins!F26</f>
        <v>kg</v>
      </c>
    </row>
    <row r="39">
      <c r="A39"/>
      <c r="B39" t="s">
        <v>182</v>
      </c>
      <c r="C39" s="11">
        <f>'Besoins'!$B$2*0.096</f>
        <v>0.096</v>
      </c>
      <c r="D39" t="s">
        <v>35</v>
      </c>
    </row>
    <row r="40">
      <c r="A40"/>
      <c r="B40" t="str">
        <f>Besoins!B28</f>
        <v>TOMATE ronde Espagne cat.I 67-82mm</v>
      </c>
      <c r="C40" s="11">
        <f>Besoins!E28</f>
        <v>0.032</v>
      </c>
      <c r="D40" t="str">
        <f>Besoins!F28</f>
        <v>kg</v>
      </c>
    </row>
    <row r="41">
      <c r="A41"/>
      <c r="B41" t="str">
        <f>Besoins!B13</f>
        <v>concentré de tomates</v>
      </c>
      <c r="C41" s="11">
        <f>Besoins!E13</f>
        <v>0.016</v>
      </c>
      <c r="D41" t="str">
        <f>Besoins!F13</f>
        <v>kg</v>
      </c>
    </row>
    <row r="42">
      <c r="A42"/>
      <c r="B42" t="str">
        <f>Besoins!B22</f>
        <v>AIL frais France cat.I 60-80mm</v>
      </c>
      <c r="C42" s="11">
        <f>Besoins!E22</f>
        <v>0.008</v>
      </c>
      <c r="D42" t="str">
        <f>Besoins!F22</f>
        <v>kg</v>
      </c>
    </row>
    <row r="43">
      <c r="A43"/>
      <c r="B43" t="str">
        <f>Besoins!B17</f>
        <v>Bouquet garni sachet dose</v>
      </c>
      <c r="C43" s="11">
        <f>Besoins!E17</f>
        <v>0.8</v>
      </c>
      <c r="D43" t="str">
        <f>Besoins!F17</f>
        <v>pc</v>
      </c>
    </row>
    <row r="44">
      <c r="A44" t="s" s="17">
        <v>183</v>
      </c>
      <c r="B44" t="str" s="14">
        <f>"[INCORPORER] "&amp;Procedure!D11</f>
        <v>[INCORPORER] Ajouter le concentré de tomates et le faire revenir quelques secondes pour lui faire perdre son acidité. Laisser refroidir le roux tomaté.</v>
      </c>
      <c r="C44"/>
      <c r="D44"/>
    </row>
    <row r="45">
      <c r="A45"/>
      <c r="B45" t="str">
        <f>Besoins!B28</f>
        <v>TOMATE ronde Espagne cat.I 67-82mm</v>
      </c>
      <c r="C45" s="11">
        <f>Besoins!E28</f>
        <v>0.032</v>
      </c>
      <c r="D45" t="str">
        <f>Besoins!F28</f>
        <v>kg</v>
      </c>
    </row>
    <row r="46">
      <c r="A46"/>
      <c r="B46" t="str">
        <f>Besoins!B13</f>
        <v>concentré de tomates</v>
      </c>
      <c r="C46" s="11">
        <f>Besoins!E13</f>
        <v>0.016</v>
      </c>
      <c r="D46" t="str">
        <f>Besoins!F13</f>
        <v>kg</v>
      </c>
    </row>
    <row r="47">
      <c r="A47" t="s" s="17">
        <v>178</v>
      </c>
      <c r="B47" t="str" s="14">
        <f>"[VERSER] "&amp;Procedure!D12</f>
        <v>[VERSER] Verser progressivement le fond brun bouillant en remuant au fouet. Porter à ébullition sans arrêter de remuer. Ajouter les tomates concassées, l'ail et le bouquet garni.</v>
      </c>
      <c r="C47"/>
      <c r="D47"/>
    </row>
    <row r="48">
      <c r="A48"/>
      <c r="B48" t="s">
        <v>181</v>
      </c>
      <c r="C48" s="11">
        <f>'Besoins'!$B$2*2.4</f>
        <v>2.4</v>
      </c>
      <c r="D48" t="s">
        <v>48</v>
      </c>
    </row>
    <row r="49">
      <c r="A49"/>
      <c r="B49" t="s">
        <v>182</v>
      </c>
      <c r="C49" s="11">
        <f>'Besoins'!$B$2*0.096</f>
        <v>0.096</v>
      </c>
      <c r="D49" t="s">
        <v>35</v>
      </c>
    </row>
    <row r="50">
      <c r="A50"/>
      <c r="B50" t="str">
        <f>Besoins!B28</f>
        <v>TOMATE ronde Espagne cat.I 67-82mm</v>
      </c>
      <c r="C50" s="11">
        <f>Besoins!E28</f>
        <v>0.032</v>
      </c>
      <c r="D50" t="str">
        <f>Besoins!F28</f>
        <v>kg</v>
      </c>
    </row>
    <row r="51">
      <c r="A51"/>
      <c r="B51" t="str">
        <f>Besoins!B22</f>
        <v>AIL frais France cat.I 60-80mm</v>
      </c>
      <c r="C51" s="11">
        <f>Besoins!E22</f>
        <v>0.008</v>
      </c>
      <c r="D51" t="str">
        <f>Besoins!F22</f>
        <v>kg</v>
      </c>
    </row>
    <row r="52">
      <c r="A52"/>
      <c r="B52" t="str">
        <f>Besoins!B17</f>
        <v>Bouquet garni sachet dose</v>
      </c>
      <c r="C52" s="11">
        <f>Besoins!E17</f>
        <v>0.8</v>
      </c>
      <c r="D52" t="str">
        <f>Besoins!F17</f>
        <v>pc</v>
      </c>
    </row>
    <row r="53">
      <c r="A53" t="s" s="17">
        <v>184</v>
      </c>
      <c r="B53" t="str" s="14">
        <f>"[CUIRE] "&amp;Procedure!D13</f>
        <v>[CUIRE] Cuire la sauce à couvert au four de préférence, en dépouillant aussi souvent que nécessaire.</v>
      </c>
      <c r="C53"/>
      <c r="D53"/>
    </row>
    <row r="54">
      <c r="A54"/>
      <c r="B54" t="str" s="18">
        <f>"ℹ "&amp;Procedure!E13</f>
        <v>ℹ</v>
      </c>
      <c r="C54"/>
      <c r="D54"/>
    </row>
    <row r="55">
      <c r="A55" t="s" s="17">
        <v>185</v>
      </c>
      <c r="B55" t="str" s="14">
        <f>"[PASSER] "&amp;Procedure!D14</f>
        <v>[PASSER] Passer la sauce espagnole au chinois étamine en foulant légèrement — Vérifier l'assaisonnement et l'onctuosité.</v>
      </c>
      <c r="C55"/>
      <c r="D55"/>
    </row>
    <row r="56">
      <c r="A56" t="s" s="17">
        <v>186</v>
      </c>
      <c r="B56" t="str" s="14">
        <f>"[REFROIDIR] "&amp;Procedure!D15</f>
        <v>[REFROIDIR] Refroidir rapidement et réserver à couvert au réfrigérateur, ou tamponner et maintenir au bain-marie.</v>
      </c>
      <c r="C56"/>
      <c r="D56"/>
    </row>
    <row r="57">
      <c r="A57"/>
      <c r="B57" t="str" s="18">
        <f>"ℹ "&amp;Procedure!E15</f>
        <v>ℹ</v>
      </c>
      <c r="C57"/>
      <c r="D57"/>
    </row>
    <row r="58">
      <c r="A58"/>
      <c r="B58"/>
      <c r="C58"/>
      <c r="D58"/>
    </row>
    <row r="59">
      <c r="A59" t="s" s="16">
        <v>187</v>
      </c>
      <c r="B59"/>
      <c r="C59"/>
      <c r="D59"/>
    </row>
    <row r="60">
      <c r="A60" t="s" s="17">
        <v>173</v>
      </c>
      <c r="B60" t="str" s="14">
        <f>"[DISSOUDRE] "&amp;Procedure!D16</f>
        <v>[DISSOUDRE] Délayer la poudre dans l'eau froide en fouettant, puis porter à ébullition en remuant régulièrement.</v>
      </c>
      <c r="C60"/>
      <c r="D60"/>
    </row>
    <row r="61">
      <c r="A61"/>
      <c r="B61"/>
      <c r="C61"/>
      <c r="D61"/>
    </row>
    <row r="62">
      <c r="A62" t="s" s="16">
        <v>188</v>
      </c>
      <c r="B62"/>
      <c r="C62"/>
      <c r="D62"/>
    </row>
    <row r="63">
      <c r="A63" t="s" s="17">
        <v>173</v>
      </c>
      <c r="B63" t="str" s="14">
        <f>"[METTRE EN PLACE] "&amp;Procedure!D17</f>
        <v>[METTRE EN PLACE] Mettre en place — Peser, mesurer et contrôler les denrées. Tamiser la farine. Découper le beurre en parcelles.</v>
      </c>
      <c r="C63"/>
      <c r="D63"/>
    </row>
    <row r="64">
      <c r="A64" t="s" s="17">
        <v>174</v>
      </c>
      <c r="B64" t="str" s="14">
        <f>"[ÉTUVER] "&amp;Procedure!D18</f>
        <v>[ÉTUVER] Réaliser le roux — Faire fondre le beurre en parcelles dans une sauteuse. Ajouter la farine tamisée et mélanger à l'aide d'une spatule jusqu'à obtenir un mélange lisse.</v>
      </c>
      <c r="C64"/>
      <c r="D64"/>
    </row>
    <row r="65">
      <c r="A65"/>
      <c r="B65" t="str">
        <f>Besoins!B19</f>
        <v>Beurre de cuisine bloc 10 kg</v>
      </c>
      <c r="C65" s="11">
        <f>Besoins!E19</f>
        <v>0.048</v>
      </c>
      <c r="D65" t="str">
        <f>Besoins!F19</f>
        <v>kg</v>
      </c>
    </row>
    <row r="66">
      <c r="A66"/>
      <c r="B66" t="str">
        <f>Besoins!B15</f>
        <v>farine de blé tamisée type 55</v>
      </c>
      <c r="C66" s="11">
        <f>Besoins!E15</f>
        <v>0.048</v>
      </c>
      <c r="D66" t="str">
        <f>Besoins!F15</f>
        <v>kg</v>
      </c>
    </row>
    <row r="67">
      <c r="A67" t="s" s="17">
        <v>176</v>
      </c>
      <c r="B67" t="str" s="14">
        <f>"[CUIRE] "&amp;Procedure!D19</f>
        <v>[CUIRE] Cuire le roux brun — Prolonger la cuisson jusqu'à dextrinisation — hydrolyse de l'amidon et caramélisation légère. Ne pas exagérer la coloration qui doit être brun clair. Au-delà apparaît un mauvais goût de corne brûlée.</v>
      </c>
      <c r="C67"/>
      <c r="D67"/>
    </row>
    <row r="68">
      <c r="A68"/>
      <c r="B68" t="str" s="18">
        <f>"ℹ "&amp;Procedure!E19</f>
        <v>ℹ</v>
      </c>
      <c r="C68"/>
      <c r="D68"/>
    </row>
    <row r="69">
      <c r="A69" t="s" s="17">
        <v>177</v>
      </c>
      <c r="B69" t="str" s="14">
        <f>"[REFROIDIR] "&amp;Procedure!D20</f>
        <v>[REFROIDIR] Arrêter et refroidir rapidement — Attention : à quantités égales, le roux brun procure une liaison inférieure au roux blanc.</v>
      </c>
      <c r="C69"/>
      <c r="D69"/>
    </row>
    <row r="70">
      <c r="A70"/>
      <c r="B70"/>
      <c r="C70"/>
      <c r="D70"/>
    </row>
    <row r="71">
      <c r="A71" t="s" s="19">
        <v>22</v>
      </c>
      <c r="B71"/>
      <c r="C71"/>
      <c r="D71"/>
    </row>
  </sheetData>
  <sheetProtection sheet="1"/>
  <mergeCells count="29">
    <mergeCell ref="A1:D1"/>
    <mergeCell ref="A2:D2"/>
    <mergeCell ref="A4:D4"/>
    <mergeCell ref="B5:D5"/>
    <mergeCell ref="B6:D6"/>
    <mergeCell ref="B11:D11"/>
    <mergeCell ref="B12:D12"/>
    <mergeCell ref="B18:D18"/>
    <mergeCell ref="A25:D25"/>
    <mergeCell ref="B26:D26"/>
    <mergeCell ref="B27:D27"/>
    <mergeCell ref="B33:D33"/>
    <mergeCell ref="B35:D35"/>
    <mergeCell ref="B44:D44"/>
    <mergeCell ref="B47:D47"/>
    <mergeCell ref="B53:D53"/>
    <mergeCell ref="B54:D54"/>
    <mergeCell ref="B55:D55"/>
    <mergeCell ref="B56:D56"/>
    <mergeCell ref="B57:D57"/>
    <mergeCell ref="A59:D59"/>
    <mergeCell ref="B60:D60"/>
    <mergeCell ref="A62:D62"/>
    <mergeCell ref="B63:D63"/>
    <mergeCell ref="B64:D64"/>
    <mergeCell ref="B67:D67"/>
    <mergeCell ref="B68:D68"/>
    <mergeCell ref="B69:D69"/>
    <mergeCell ref="A71:D7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2026-08-01T00:42:22Z</dcterms:created>
  <dc:title>Rognons de veau Beaugé</dc:title>
  <dc:subject/>
  <dc:creator>CUIS.web</dc:creator>
  <cp:lastModifiedBy/>
  <cp:keywords/>
  <dc:description>Export automatique — moteur récursif d'origine : Bernard Vandendaele</dc:description>
  <cp:category/>
  <dc:language>en-US</dc:language>
  <dcterms:modified xsi:type="dcterms:W3CDTF">2026-08-01T00:42:22Z</dcterms:modified>
  <cp:revision>1</cp:revision>
</cp:coreProperties>
</file>