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<sst xmlns="http://schemas.openxmlformats.org/spreadsheetml/2006/main" count="148" uniqueCount="148">
  <si>
    <t>Fiche technique</t>
  </si>
  <si>
    <t>Nom</t>
  </si>
  <si>
    <t>Tarte au fromage blanc</t>
  </si>
  <si>
    <t>Code</t>
  </si>
  <si>
    <t>DE_TART_FROM_BLA</t>
  </si>
  <si>
    <t>Classe</t>
  </si>
  <si>
    <t>Desserts cuisine (CUI.DESSERTS)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</si>
  <si>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</si>
  <si>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</si>
  <si>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</si>
  <si>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</si>
  <si>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</si>
  <si>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</si>
  <si>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</si>
  <si>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</si>
  <si>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</si>
  <si>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</si>
  <si>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</si>
  <si>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</si>
  <si>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</si>
  <si>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</si>
  <si>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15:22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</si>
  <si>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</si>
  <si>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</si>
  <si>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</si>
  <si>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</si>
  <si>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</si>
  <si>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</si>
  <si>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</si>
  <si>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</si>
  <si>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</si>
  <si>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</si>
  <si>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00000820</t>
  </si>
  <si>
    <t>FROMAGE BLANC</t>
  </si>
  <si>
    <t>Produits frais</t>
  </si>
  <si>
    <t>kg</t>
  </si>
  <si>
    <t>00000508</t>
  </si>
  <si>
    <t>MYRTILLES (RAVIER)</t>
  </si>
  <si>
    <t>00000060</t>
  </si>
  <si>
    <t>ORANGE</t>
  </si>
  <si>
    <t>00000224</t>
  </si>
  <si>
    <t>CITRON</t>
  </si>
  <si>
    <t>FRUIT FRAIS</t>
  </si>
  <si>
    <t>00000223</t>
  </si>
  <si>
    <t>FRAISE (RAVIER)</t>
  </si>
  <si>
    <t>00000047</t>
  </si>
  <si>
    <t>OEUF A3 (PRIX)</t>
  </si>
  <si>
    <t>Produits laitiers</t>
  </si>
  <si>
    <t>NAPPAGE-MIROIR</t>
  </si>
  <si>
    <t>Nappage miroir neutre</t>
  </si>
  <si>
    <t>Chocolats décor et confiserie</t>
  </si>
  <si>
    <t>GELATINE</t>
  </si>
  <si>
    <t>Gélatine feuilles (200 bloom)</t>
  </si>
  <si>
    <t>Concentrés et purées cuisines</t>
  </si>
  <si>
    <t>00000061</t>
  </si>
  <si>
    <t>EAU</t>
  </si>
  <si>
    <t>Matières diverses (à trier)</t>
  </si>
  <si>
    <t>lt</t>
  </si>
  <si>
    <t>00001876</t>
  </si>
  <si>
    <t>framboise</t>
  </si>
  <si>
    <t>Sucres</t>
  </si>
  <si>
    <t>00001835</t>
  </si>
  <si>
    <t>groseille gelée</t>
  </si>
  <si>
    <t>00001851</t>
  </si>
  <si>
    <t>pomme cassis</t>
  </si>
  <si>
    <t>00001883</t>
  </si>
  <si>
    <t>sucre semoule</t>
  </si>
  <si>
    <t>CRE-LIQUIDE-35</t>
  </si>
  <si>
    <t>Crème liquide entière 35% MG UHT</t>
  </si>
  <si>
    <t>Crèmes fraîches et laitières</t>
  </si>
  <si>
    <t>RNM5210160</t>
  </si>
  <si>
    <t>MÛRE France barq.125g</t>
  </si>
  <si>
    <t>Légumes</t>
  </si>
  <si>
    <t>00000005</t>
  </si>
  <si>
    <t>sucre (cassonade)</t>
  </si>
  <si>
    <t>Sucres Mat. prem.</t>
  </si>
  <si>
    <t>00000003</t>
  </si>
  <si>
    <t>SUCRE (S2)</t>
  </si>
  <si>
    <t>Total</t>
  </si>
  <si>
    <t>Niveau</t>
  </si>
  <si>
    <t>Composant</t>
  </si>
  <si>
    <t>Type</t>
  </si>
  <si>
    <t>Quantité (pour 1 pc)</t>
  </si>
  <si>
    <t>recette</t>
  </si>
  <si>
    <t>Desserts cuisine</t>
  </si>
  <si>
    <t xml:space="preserve">    ↳ sucre semoule</t>
  </si>
  <si>
    <t>matiere</t>
  </si>
  <si>
    <t xml:space="preserve">    ↳ EAU</t>
  </si>
  <si>
    <t xml:space="preserve">    ↳ ORANGE</t>
  </si>
  <si>
    <t xml:space="preserve">    ↳ FRAISE (RAVIER)</t>
  </si>
  <si>
    <t xml:space="preserve">    ↳ framboise</t>
  </si>
  <si>
    <t xml:space="preserve">    ↳ MYRTILLES (RAVIER)</t>
  </si>
  <si>
    <t xml:space="preserve">    ↳ MÛRE France barq.125g</t>
  </si>
  <si>
    <t xml:space="preserve">    ↳ pomme cassis</t>
  </si>
  <si>
    <t xml:space="preserve">    ↳ groseille gelée</t>
  </si>
  <si>
    <t xml:space="preserve">    ↳ CITRON</t>
  </si>
  <si>
    <t xml:space="preserve">    ↳ FROMAGE BLANC</t>
  </si>
  <si>
    <t xml:space="preserve">    ↳ OEUF (ml)</t>
  </si>
  <si>
    <t>Conversions oeufs et ovoproduits</t>
  </si>
  <si>
    <t xml:space="preserve">        ↳ OEUF A3 (PRIX)</t>
  </si>
  <si>
    <t xml:space="preserve">    ↳ Gélatine feuilles (200 bloom)</t>
  </si>
  <si>
    <t xml:space="preserve">    ↳ Crème liquide entière 35% MG UHT</t>
  </si>
  <si>
    <t xml:space="preserve">    ↳ MERINGUE ITALIÈNNE</t>
  </si>
  <si>
    <t>Meringues</t>
  </si>
  <si>
    <t xml:space="preserve">        ↳ BLANC D'OEUF (P)</t>
  </si>
  <si>
    <t xml:space="preserve">            ↳ BLANC D'OEUF (ML)</t>
  </si>
  <si>
    <t xml:space="preserve">                ↳ OEUF A3 (PRIX)</t>
  </si>
  <si>
    <t xml:space="preserve">        ↳ SUCRE (S2)</t>
  </si>
  <si>
    <t xml:space="preserve">        ↳ EAU</t>
  </si>
  <si>
    <t xml:space="preserve">    ↳ sucre (cassonade)</t>
  </si>
  <si>
    <t xml:space="preserve">    ↳ Nappage miroir neutre</t>
  </si>
  <si>
    <t>Recette</t>
  </si>
  <si>
    <t>#</t>
  </si>
  <si>
    <t>Verbe</t>
  </si>
  <si>
    <t>Étape</t>
  </si>
  <si>
    <t>Précision technique</t>
  </si>
  <si>
    <t>Durée</t>
  </si>
  <si>
    <t>METTRE EN PLACE</t>
  </si>
  <si>
    <t>Mettre en place le poste de travail  Denrées, matériels de préparation, de cuisson et de dressage.</t>
  </si>
  <si>
    <t>METTRE</t>
  </si>
  <si>
    <t>Mettre la gélatine à tremper - 2 min</t>
  </si>
  <si>
    <t>2 min (prepa)</t>
  </si>
  <si>
    <t>LAVER</t>
  </si>
  <si>
    <t>5 min (repos)</t>
  </si>
  <si>
    <t>RÉALISER</t>
  </si>
  <si>
    <t>20 min (cuisson)</t>
  </si>
  <si>
    <t>TERMINER</t>
  </si>
  <si>
    <t>10 min (repos)</t>
  </si>
  <si>
    <t>Réaliser le sirop de punchage - 3 min  Le parfumer avec la liqueur.</t>
  </si>
  <si>
    <t>3 min (prepa)</t>
  </si>
  <si>
    <t>MONTER</t>
  </si>
  <si>
    <t>70 min (repos)</t>
  </si>
  <si>
    <t>10 min (prepa)</t>
  </si>
  <si>
    <t>MERINGUE ITALIÈNNE</t>
  </si>
  <si>
    <t>Fiche technique — Tarte au fromage blanc</t>
  </si>
  <si>
    <t>Tarte au fromage blanc  DE_TART_FROM_BLA</t>
  </si>
  <si>
    <t>1.</t>
  </si>
  <si>
    <t>2.</t>
  </si>
  <si>
    <t xml:space="preserve">    EAU</t>
  </si>
  <si>
    <t xml:space="preserve">    OEUF (ml) (conv.)</t>
  </si>
  <si>
    <t xml:space="preserve">    MERINGUE ITALIÈNNE</t>
  </si>
  <si>
    <t>3.</t>
  </si>
  <si>
    <t>4.</t>
  </si>
  <si>
    <t>5.</t>
  </si>
  <si>
    <t>6.</t>
  </si>
  <si>
    <t>7.</t>
  </si>
  <si>
    <t>8.</t>
  </si>
  <si>
    <t>↳ MERINGUE ITALIÈNNE  00000564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</si>
</sst>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4.6010523732033</v>
      </c>
    </row>
    <row r="12">
      <c r="A12" t="s" s="3">
        <v>17</v>
      </c>
      <c r="B12" s="4">
        <v>4.6010523732033</v>
      </c>
    </row>
    <row r="13">
      <c r="A13"/>
      <c r="B13"/>
    </row>
    <row r="14">
      <c r="A14" t="s" s="5">
        <v>18</v>
      </c>
      <c r="B14" t="s" s="5">
        <v>15</v>
      </c>
    </row>
    <row r="15">
      <c r="A15" t="s" s="5">
        <v>19</v>
      </c>
      <c r="B15" s="6">
        <v>4.6010523732033</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0.4</v>
      </c>
      <c r="E7" s="11">
        <f>D7*$B$2</f>
        <v>0.4</v>
      </c>
      <c r="F7" t="s">
        <v>35</v>
      </c>
      <c r="G7" s="4">
        <f>E7*2.3922</f>
        <v>0.95688</v>
      </c>
    </row>
    <row r="8">
      <c r="A8" t="s" s="12">
        <v>36</v>
      </c>
      <c r="B8" t="s">
        <v>37</v>
      </c>
      <c r="C8" t="s">
        <v>34</v>
      </c>
      <c r="D8" s="9">
        <v>0.1</v>
      </c>
      <c r="E8" s="11">
        <f>D8*$B$2</f>
        <v>0.1</v>
      </c>
      <c r="F8" t="s">
        <v>25</v>
      </c>
      <c r="G8" s="4">
        <f>E8*2.7268</f>
        <v>0.27268</v>
      </c>
    </row>
    <row r="9">
      <c r="A9" t="s" s="12">
        <v>38</v>
      </c>
      <c r="B9" t="s">
        <v>39</v>
      </c>
      <c r="C9" t="s">
        <v>34</v>
      </c>
      <c r="D9" s="9">
        <v>0.04</v>
      </c>
      <c r="E9" s="11">
        <f>D9*$B$2</f>
        <v>0.04</v>
      </c>
      <c r="F9" t="s">
        <v>35</v>
      </c>
      <c r="G9" s="4">
        <f>E9*0.6544641786</f>
        <v>0.026179</v>
      </c>
    </row>
    <row r="10">
      <c r="A10" t="s" s="12">
        <v>40</v>
      </c>
      <c r="B10" t="s">
        <v>41</v>
      </c>
      <c r="C10" t="s">
        <v>42</v>
      </c>
      <c r="D10" s="9">
        <v>0.05</v>
      </c>
      <c r="E10" s="11">
        <f>D10*$B$2</f>
        <v>0.05</v>
      </c>
      <c r="F10" t="s">
        <v>35</v>
      </c>
      <c r="G10" s="4">
        <f>E10*1.09074</f>
        <v>0.054537</v>
      </c>
    </row>
    <row r="11">
      <c r="A11" t="s" s="12">
        <v>43</v>
      </c>
      <c r="B11" t="s">
        <v>44</v>
      </c>
      <c r="C11" t="s">
        <v>42</v>
      </c>
      <c r="D11" s="9">
        <v>0.2</v>
      </c>
      <c r="E11" s="11">
        <f>D11*$B$2</f>
        <v>0.2</v>
      </c>
      <c r="F11" t="s">
        <v>25</v>
      </c>
      <c r="G11" s="4">
        <f>E11*1.6113</f>
        <v>0.32226</v>
      </c>
    </row>
    <row r="12">
      <c r="A12" t="s" s="12">
        <v>45</v>
      </c>
      <c r="B12" t="s">
        <v>46</v>
      </c>
      <c r="C12" t="s">
        <v>47</v>
      </c>
      <c r="D12" s="9">
        <v>1.917508</v>
      </c>
      <c r="E12" s="11">
        <f>D12*$B$2</f>
        <v>1.917508</v>
      </c>
      <c r="F12" t="s">
        <v>25</v>
      </c>
      <c r="G12" s="4">
        <f>E12*0.2700000588</f>
        <v>0.517727</v>
      </c>
    </row>
    <row r="13">
      <c r="A13" t="s">
        <v>48</v>
      </c>
      <c r="B13" t="s">
        <v>49</v>
      </c>
      <c r="C13" t="s">
        <v>50</v>
      </c>
      <c r="D13" s="9">
        <v>0.05</v>
      </c>
      <c r="E13" s="11">
        <f>D13*$B$2</f>
        <v>0.05</v>
      </c>
      <c r="F13" t="s">
        <v>35</v>
      </c>
      <c r="G13" s="4">
        <f>E13*6.8</f>
        <v>0.34</v>
      </c>
    </row>
    <row r="14">
      <c r="A14" t="s">
        <v>51</v>
      </c>
      <c r="B14" t="s">
        <v>52</v>
      </c>
      <c r="C14" t="s">
        <v>53</v>
      </c>
      <c r="D14" s="9">
        <v>0.01</v>
      </c>
      <c r="E14" s="11">
        <f>D14*$B$2</f>
        <v>0.01</v>
      </c>
      <c r="F14" t="s">
        <v>35</v>
      </c>
      <c r="G14" s="4">
        <f>E14*24</f>
        <v>0.24</v>
      </c>
    </row>
    <row r="15">
      <c r="A15" t="s" s="12">
        <v>54</v>
      </c>
      <c r="B15" t="s">
        <v>55</v>
      </c>
      <c r="C15" t="s">
        <v>56</v>
      </c>
      <c r="D15" s="9">
        <v>0.076667</v>
      </c>
      <c r="E15" s="11">
        <f>D15*$B$2</f>
        <v>0.076667</v>
      </c>
      <c r="F15" t="s">
        <v>57</v>
      </c>
      <c r="G15" s="4">
        <f>E15*0.002999987</f>
        <v>0.00023</v>
      </c>
    </row>
    <row r="16">
      <c r="A16" t="s" s="12">
        <v>58</v>
      </c>
      <c r="B16" t="s">
        <v>59</v>
      </c>
      <c r="C16" t="s">
        <v>60</v>
      </c>
      <c r="D16" s="9">
        <v>0.2</v>
      </c>
      <c r="E16" s="11">
        <f>D16*$B$2</f>
        <v>0.2</v>
      </c>
      <c r="F16" t="s">
        <v>25</v>
      </c>
      <c r="G16" s="4">
        <f>E16*0</f>
        <v>0</v>
      </c>
    </row>
    <row r="17">
      <c r="A17" t="s" s="12">
        <v>61</v>
      </c>
      <c r="B17" t="s">
        <v>62</v>
      </c>
      <c r="C17" t="s">
        <v>60</v>
      </c>
      <c r="D17" s="9">
        <v>0.05</v>
      </c>
      <c r="E17" s="11">
        <f>D17*$B$2</f>
        <v>0.05</v>
      </c>
      <c r="F17" t="s">
        <v>25</v>
      </c>
      <c r="G17" s="4">
        <f>E17*0</f>
        <v>0</v>
      </c>
    </row>
    <row r="18">
      <c r="A18" t="s" s="12">
        <v>63</v>
      </c>
      <c r="B18" t="s">
        <v>64</v>
      </c>
      <c r="C18" t="s">
        <v>60</v>
      </c>
      <c r="D18" s="9">
        <v>0.05</v>
      </c>
      <c r="E18" s="11">
        <f>D18*$B$2</f>
        <v>0.05</v>
      </c>
      <c r="F18" t="s">
        <v>25</v>
      </c>
      <c r="G18" s="4">
        <f>E18*0</f>
        <v>0</v>
      </c>
    </row>
    <row r="19">
      <c r="A19" t="s" s="12">
        <v>65</v>
      </c>
      <c r="B19" t="s">
        <v>66</v>
      </c>
      <c r="C19" t="s">
        <v>60</v>
      </c>
      <c r="D19" s="9">
        <v>0.08</v>
      </c>
      <c r="E19" s="11">
        <f>D19*$B$2</f>
        <v>0.08</v>
      </c>
      <c r="F19" t="s">
        <v>25</v>
      </c>
      <c r="G19" s="4">
        <f>E19*0</f>
        <v>0</v>
      </c>
    </row>
    <row r="20">
      <c r="A20" t="s">
        <v>67</v>
      </c>
      <c r="B20" t="s">
        <v>68</v>
      </c>
      <c r="C20" t="s">
        <v>69</v>
      </c>
      <c r="D20" s="9">
        <v>0.5</v>
      </c>
      <c r="E20" s="11">
        <f>D20*$B$2</f>
        <v>0.5</v>
      </c>
      <c r="F20" t="s">
        <v>57</v>
      </c>
      <c r="G20" s="4">
        <f>E20*2.85</f>
        <v>1.425</v>
      </c>
    </row>
    <row r="21">
      <c r="A21" t="s">
        <v>70</v>
      </c>
      <c r="B21" t="s">
        <v>71</v>
      </c>
      <c r="C21" t="s">
        <v>72</v>
      </c>
      <c r="D21" s="9">
        <v>0.1</v>
      </c>
      <c r="E21" s="11">
        <f>D21*$B$2</f>
        <v>0.1</v>
      </c>
      <c r="F21" t="s">
        <v>25</v>
      </c>
      <c r="G21" s="4">
        <f>E21*3.5</f>
        <v>0.35</v>
      </c>
    </row>
    <row r="22">
      <c r="A22" t="s" s="12">
        <v>73</v>
      </c>
      <c r="B22" t="s">
        <v>74</v>
      </c>
      <c r="C22" t="s">
        <v>75</v>
      </c>
      <c r="D22" s="9">
        <v>0.02</v>
      </c>
      <c r="E22" s="11">
        <f>D22*$B$2</f>
        <v>0.02</v>
      </c>
      <c r="F22" t="s">
        <v>35</v>
      </c>
      <c r="G22" s="4">
        <f>E22*1.61131</f>
        <v>0.032226</v>
      </c>
    </row>
    <row r="23">
      <c r="A23" t="s" s="12">
        <v>76</v>
      </c>
      <c r="B23" t="s">
        <v>77</v>
      </c>
      <c r="C23" t="s">
        <v>75</v>
      </c>
      <c r="D23" s="9">
        <v>0.066667</v>
      </c>
      <c r="E23" s="11">
        <f>D23*$B$2</f>
        <v>0.066667</v>
      </c>
      <c r="F23" t="s">
        <v>35</v>
      </c>
      <c r="G23" s="4">
        <f>E23*0.94999525</f>
        <v>0.063333</v>
      </c>
    </row>
    <row r="24">
      <c r="A24"/>
      <c r="B24"/>
      <c r="C24"/>
      <c r="D24"/>
      <c r="E24"/>
      <c r="F24" t="s" s="3">
        <v>78</v>
      </c>
      <c r="G24" s="13">
        <f>SUM(G7:G23)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79</v>
      </c>
      <c r="B1" t="s" s="2">
        <v>80</v>
      </c>
      <c r="C1" t="s" s="2">
        <v>81</v>
      </c>
      <c r="D1" t="s" s="2">
        <v>82</v>
      </c>
      <c r="E1" t="s" s="2">
        <v>30</v>
      </c>
      <c r="F1" t="s" s="2">
        <v>5</v>
      </c>
    </row>
    <row r="2">
      <c r="A2">
        <v>0</v>
      </c>
      <c r="B2" t="s">
        <v>2</v>
      </c>
      <c r="C2" t="s">
        <v>83</v>
      </c>
      <c r="D2" s="11">
        <v>1</v>
      </c>
      <c r="E2" t="s">
        <v>25</v>
      </c>
      <c r="F2" t="s">
        <v>84</v>
      </c>
    </row>
    <row r="3">
      <c r="A3">
        <v>1</v>
      </c>
      <c r="B3" t="s">
        <v>85</v>
      </c>
      <c r="C3" t="s">
        <v>86</v>
      </c>
      <c r="D3" s="11">
        <v>0.08</v>
      </c>
      <c r="E3" t="s">
        <v>35</v>
      </c>
      <c r="F3" t="s">
        <v>60</v>
      </c>
    </row>
    <row r="4">
      <c r="A4">
        <v>1</v>
      </c>
      <c r="B4" t="s">
        <v>87</v>
      </c>
      <c r="C4" t="s">
        <v>86</v>
      </c>
      <c r="D4" s="11">
        <v>0.06</v>
      </c>
      <c r="E4" t="s">
        <v>57</v>
      </c>
      <c r="F4" t="s">
        <v>56</v>
      </c>
    </row>
    <row r="5">
      <c r="A5">
        <v>1</v>
      </c>
      <c r="B5" t="s">
        <v>88</v>
      </c>
      <c r="C5" t="s">
        <v>86</v>
      </c>
      <c r="D5" s="11">
        <v>0.04</v>
      </c>
      <c r="E5" t="s">
        <v>57</v>
      </c>
      <c r="F5" t="s">
        <v>34</v>
      </c>
    </row>
    <row r="6">
      <c r="A6">
        <v>1</v>
      </c>
      <c r="B6" t="s">
        <v>89</v>
      </c>
      <c r="C6" t="s">
        <v>86</v>
      </c>
      <c r="D6" s="11">
        <v>0.2</v>
      </c>
      <c r="E6" t="s">
        <v>35</v>
      </c>
      <c r="F6" t="s">
        <v>42</v>
      </c>
    </row>
    <row r="7">
      <c r="A7">
        <v>1</v>
      </c>
      <c r="B7" t="s">
        <v>90</v>
      </c>
      <c r="C7" t="s">
        <v>86</v>
      </c>
      <c r="D7" s="11">
        <v>0.2</v>
      </c>
      <c r="E7" t="s">
        <v>35</v>
      </c>
      <c r="F7" t="s">
        <v>60</v>
      </c>
    </row>
    <row r="8">
      <c r="A8">
        <v>1</v>
      </c>
      <c r="B8" t="s">
        <v>91</v>
      </c>
      <c r="C8" t="s">
        <v>86</v>
      </c>
      <c r="D8" s="11">
        <v>0.1</v>
      </c>
      <c r="E8" t="s">
        <v>35</v>
      </c>
      <c r="F8" t="s">
        <v>34</v>
      </c>
    </row>
    <row r="9">
      <c r="A9">
        <v>1</v>
      </c>
      <c r="B9" t="s">
        <v>92</v>
      </c>
      <c r="C9" t="s">
        <v>86</v>
      </c>
      <c r="D9" s="11">
        <v>0.1</v>
      </c>
      <c r="E9" t="s">
        <v>35</v>
      </c>
      <c r="F9" t="s">
        <v>72</v>
      </c>
    </row>
    <row r="10">
      <c r="A10">
        <v>1</v>
      </c>
      <c r="B10" t="s">
        <v>93</v>
      </c>
      <c r="C10" t="s">
        <v>86</v>
      </c>
      <c r="D10" s="11">
        <v>0.05</v>
      </c>
      <c r="E10" t="s">
        <v>35</v>
      </c>
      <c r="F10" t="s">
        <v>60</v>
      </c>
    </row>
    <row r="11">
      <c r="A11">
        <v>1</v>
      </c>
      <c r="B11" t="s">
        <v>94</v>
      </c>
      <c r="C11" t="s">
        <v>86</v>
      </c>
      <c r="D11" s="11">
        <v>0.05</v>
      </c>
      <c r="E11" t="s">
        <v>35</v>
      </c>
      <c r="F11" t="s">
        <v>60</v>
      </c>
    </row>
    <row r="12">
      <c r="A12">
        <v>1</v>
      </c>
      <c r="B12" t="s">
        <v>95</v>
      </c>
      <c r="C12" t="s">
        <v>86</v>
      </c>
      <c r="D12" s="11">
        <v>0.05</v>
      </c>
      <c r="E12" t="s">
        <v>35</v>
      </c>
      <c r="F12" t="s">
        <v>42</v>
      </c>
    </row>
    <row r="13">
      <c r="A13">
        <v>1</v>
      </c>
      <c r="B13" t="s">
        <v>96</v>
      </c>
      <c r="C13" t="s">
        <v>86</v>
      </c>
      <c r="D13" s="11">
        <v>0.4</v>
      </c>
      <c r="E13" t="s">
        <v>35</v>
      </c>
      <c r="F13" t="s">
        <v>34</v>
      </c>
    </row>
    <row r="14">
      <c r="A14">
        <v>1</v>
      </c>
      <c r="B14" t="s">
        <v>97</v>
      </c>
      <c r="C14" t="s">
        <v>83</v>
      </c>
      <c r="D14" s="11">
        <v>0.08</v>
      </c>
      <c r="E14" t="s">
        <v>35</v>
      </c>
      <c r="F14" t="s">
        <v>98</v>
      </c>
    </row>
    <row r="15">
      <c r="A15">
        <v>2</v>
      </c>
      <c r="B15" t="s">
        <v>99</v>
      </c>
      <c r="C15" t="s">
        <v>86</v>
      </c>
      <c r="D15" s="11">
        <v>1.455</v>
      </c>
      <c r="E15" t="s">
        <v>25</v>
      </c>
      <c r="F15" t="s">
        <v>47</v>
      </c>
    </row>
    <row r="16">
      <c r="A16">
        <v>1</v>
      </c>
      <c r="B16" t="s">
        <v>100</v>
      </c>
      <c r="C16" t="s">
        <v>86</v>
      </c>
      <c r="D16" s="11">
        <v>0.01</v>
      </c>
      <c r="E16" t="s">
        <v>35</v>
      </c>
      <c r="F16" t="s">
        <v>53</v>
      </c>
    </row>
    <row r="17">
      <c r="A17">
        <v>1</v>
      </c>
      <c r="B17" t="s">
        <v>101</v>
      </c>
      <c r="C17" t="s">
        <v>86</v>
      </c>
      <c r="D17" s="11">
        <v>0.5</v>
      </c>
      <c r="E17" t="s">
        <v>57</v>
      </c>
      <c r="F17" t="s">
        <v>69</v>
      </c>
    </row>
    <row r="18">
      <c r="A18">
        <v>1</v>
      </c>
      <c r="B18" t="s">
        <v>102</v>
      </c>
      <c r="C18" t="s">
        <v>83</v>
      </c>
      <c r="D18" s="11">
        <v>0.1</v>
      </c>
      <c r="E18" t="s">
        <v>35</v>
      </c>
      <c r="F18" t="s">
        <v>103</v>
      </c>
    </row>
    <row r="19">
      <c r="A19">
        <v>2</v>
      </c>
      <c r="B19" t="s">
        <v>104</v>
      </c>
      <c r="C19" t="s">
        <v>83</v>
      </c>
      <c r="D19" s="11">
        <v>0.926</v>
      </c>
      <c r="E19" t="s">
        <v>25</v>
      </c>
      <c r="F19" t="s">
        <v>98</v>
      </c>
    </row>
    <row r="20">
      <c r="A20">
        <v>3</v>
      </c>
      <c r="B20" t="s">
        <v>105</v>
      </c>
      <c r="C20" t="s">
        <v>83</v>
      </c>
      <c r="D20" s="11">
        <v>0.033</v>
      </c>
      <c r="E20" t="s">
        <v>57</v>
      </c>
      <c r="F20" t="s">
        <v>98</v>
      </c>
    </row>
    <row r="21">
      <c r="A21">
        <v>4</v>
      </c>
      <c r="B21" t="s">
        <v>106</v>
      </c>
      <c r="C21" t="s">
        <v>86</v>
      </c>
      <c r="D21" s="11">
        <v>0.463</v>
      </c>
      <c r="E21" t="s">
        <v>25</v>
      </c>
      <c r="F21" t="s">
        <v>47</v>
      </c>
    </row>
    <row r="22">
      <c r="A22">
        <v>2</v>
      </c>
      <c r="B22" t="s">
        <v>107</v>
      </c>
      <c r="C22" t="s">
        <v>86</v>
      </c>
      <c r="D22" s="11">
        <v>0.067</v>
      </c>
      <c r="E22" t="s">
        <v>35</v>
      </c>
      <c r="F22" t="s">
        <v>75</v>
      </c>
    </row>
    <row r="23">
      <c r="A23">
        <v>2</v>
      </c>
      <c r="B23" t="s">
        <v>108</v>
      </c>
      <c r="C23" t="s">
        <v>86</v>
      </c>
      <c r="D23" s="11">
        <v>0.017</v>
      </c>
      <c r="E23" t="s">
        <v>57</v>
      </c>
      <c r="F23" t="s">
        <v>56</v>
      </c>
    </row>
    <row r="24">
      <c r="A24">
        <v>1</v>
      </c>
      <c r="B24" t="s">
        <v>109</v>
      </c>
      <c r="C24" t="s">
        <v>86</v>
      </c>
      <c r="D24" s="11">
        <v>0.02</v>
      </c>
      <c r="E24" t="s">
        <v>35</v>
      </c>
      <c r="F24" t="s">
        <v>75</v>
      </c>
    </row>
    <row r="25">
      <c r="A25">
        <v>1</v>
      </c>
      <c r="B25" t="s">
        <v>110</v>
      </c>
      <c r="C25" t="s">
        <v>86</v>
      </c>
      <c r="D25" s="11">
        <v>0.05</v>
      </c>
      <c r="E25" t="s">
        <v>35</v>
      </c>
      <c r="F25" t="s">
        <v>50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111</v>
      </c>
      <c r="B1" t="s" s="2">
        <v>112</v>
      </c>
      <c r="C1" t="s" s="2">
        <v>113</v>
      </c>
      <c r="D1" t="s" s="2">
        <v>114</v>
      </c>
      <c r="E1" t="s" s="2">
        <v>115</v>
      </c>
      <c r="F1" t="s" s="2">
        <v>116</v>
      </c>
    </row>
    <row r="2">
      <c r="A2" t="s">
        <v>2</v>
      </c>
      <c r="B2">
        <v>1</v>
      </c>
      <c r="C2" t="s">
        <v>117</v>
      </c>
      <c r="D2" t="s" s="14">
        <v>118</v>
      </c>
      <c r="E2" t="s" s="14"/>
      <c r="F2"/>
    </row>
    <row r="3">
      <c r="A3" t="s">
        <v>2</v>
      </c>
      <c r="B3">
        <v>2</v>
      </c>
      <c r="C3" t="s">
        <v>119</v>
      </c>
      <c r="D3" t="s" s="14">
        <v>120</v>
      </c>
      <c r="E3" t="s" s="14"/>
      <c r="F3" t="s">
        <v>121</v>
      </c>
    </row>
    <row r="4">
      <c r="A4" t="s">
        <v>2</v>
      </c>
      <c r="B4">
        <v>3</v>
      </c>
      <c r="C4" t="s">
        <v>122</v>
      </c>
      <c r="D4" t="inlineStr" s="14">
        <is>
          <t>Préparer les fruits rouges - 5 min Les laver délicatement, équeuter les fraises et les égoutter soigneusement sur du papier absorbant. Les mettre à macérer avec le sucre, la liqueur et le jus dun demi-citron, filmer et réserver en enceinte réfrigérée.</t>
        </is>
      </c>
      <c r="E4" t="s" s="14"/>
      <c r="F4" t="s">
        <v>123</v>
      </c>
    </row>
    <row r="5">
      <c r="A5" t="s">
        <v>2</v>
      </c>
      <c r="B5">
        <v>4</v>
      </c>
      <c r="C5" t="s">
        <v>124</v>
      </c>
      <c r="D5" t="inlineStr" s="14">
        <is>
          <t>Réaliser la pâte à bombe collée - 20 min Cuire le sucre à 120 °C avec le tiers de son poids en eau. Verser progressivement le sucre sur les jaunes dufs en fouettant vigoureusement et en évitant de les coaguler. Passer le mélange au chinois étamine dans la cuve dun petit batteur mélangeur. Incorporer la gélatine soigneusement égouttée. Monter lappareil en grande vitesse jusquà son complet refroidissement.</t>
        </is>
      </c>
      <c r="E5" t="s" s="14"/>
      <c r="F5" t="s">
        <v>125</v>
      </c>
    </row>
    <row r="6">
      <c r="A6" t="s">
        <v>2</v>
      </c>
      <c r="B6">
        <v>5</v>
      </c>
      <c r="C6" t="s">
        <v>126</v>
      </c>
      <c r="D6" t="inlineStr" s="14">
        <is>
          <t>Terminer la crème au fromage blanc - 10 min Lisser le fromage blanc et lincorporer délicatement à la pâte à bombe collée. Monter la crème Chantilly et réserver en enceinte réfrigérée le tiers pour le décor. La monter aux 9/10ème du foisonnement (ne pas trop la serrer). Lincorporer à lappareil à laide dune spatule ou dune petite écumoire. Soulever délicatement lappareil en tournant la cuve à chaque coup de spatule ou décumoire pour ne pas le faire retomber. Corner, filmer et réserver.</t>
        </is>
      </c>
      <c r="E6" t="s" s="14"/>
      <c r="F6" t="s">
        <v>127</v>
      </c>
    </row>
    <row r="7">
      <c r="A7" t="s">
        <v>2</v>
      </c>
      <c r="B7">
        <v>6</v>
      </c>
      <c r="C7" t="s">
        <v>124</v>
      </c>
      <c r="D7" t="s" s="14">
        <v>128</v>
      </c>
      <c r="E7" t="s" s="14"/>
      <c r="F7" t="s">
        <v>129</v>
      </c>
    </row>
    <row r="8">
      <c r="A8" t="s">
        <v>2</v>
      </c>
      <c r="B8">
        <v>7</v>
      </c>
      <c r="C8" t="s">
        <v>130</v>
      </c>
      <c r="D8" t="inlineStr" s="14">
        <is>
          <t>Monter lentremets en cercle - 20 min Détailler trois disques de 20 cm de diamètre dans la plaque de génoise. Placer un cercle de 6 cm de hauteur et de 22 cm de diamètre sur un carton à entremets. Le chemiser avec une bande de biscuits à la cuillère coupée juste à hauteur. Placer un disque de génoise au fond du cercle et le puncher avec le sirop. Verser une couche régulière de 2 cm dépaisseur de crème au fromage blanc. Recouvrir dune couche de fruits rouges macérés. Appliquer un deuxième disque de génoise et le puncher. Verser une autre couche de crème et recouvrir à nouveau dune autre couche de fruits rouges (en réserver 0,100 kg pour le décor(1)). Terminer par un disque de génoise, le puncher et masquer le dessus avec le reste de la crème au fromage blanc. Filmer et réserver lentremets en enceinte réfrigérée durant 2 heures au minimum.</t>
        </is>
      </c>
      <c r="E8" t="s" s="14"/>
      <c r="F8" t="s">
        <v>131</v>
      </c>
    </row>
    <row r="9">
      <c r="A9" t="s">
        <v>2</v>
      </c>
      <c r="B9">
        <v>8</v>
      </c>
      <c r="C9" t="s">
        <v>126</v>
      </c>
      <c r="D9" t="inlineStr" s="14">
        <is>
          <t>Terminer et dresser lentremets - 10 min Décercler et décorer le dessus de lentremets avec la crème Chantilly réservée. La serrer et former un «soleil» à laide dune poche munie dune douille à Saint-Honoré. Commencer de lextérieur vers lintérieur. Ménager un petit espace de 6 cm au centre de lentremets pour y placer les fruits rouges réservés pour le décor. Placer lentremets sur un grand plat rond recouvert dune feuille de papier dentelle.</t>
        </is>
      </c>
      <c r="E9" t="s" s="14"/>
      <c r="F9" t="s">
        <v>132</v>
      </c>
    </row>
    <row r="10">
      <c r="A10" t="s">
        <v>133</v>
      </c>
      <c r="B10"/>
      <c r="C10"/>
      <c r="D10"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0"/>
      <c r="F1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34"/>
  <cols>
    <col min="1" max="1" width="22" customWidth="1"/>
    <col min="2" max="2" width="52" customWidth="1"/>
    <col min="3" max="3" width="14" customWidth="1"/>
    <col min="4" max="4" width="10" customWidth="1"/>
  </cols>
  <sheetData>
    <row r="1" customHeight="1" ht="24">
      <c r="A1" t="s" s="7">
        <v>134</v>
      </c>
      <c r="B1"/>
      <c r="C1"/>
      <c r="D1"/>
    </row>
    <row r="2">
      <c r="A2" t="str" s="15">
        <f>"DE_TART_FROM_BLA · CUI.DESSERTS · référence : "&amp;Besoins!B3&amp;" "&amp;Besoins!C3&amp;" · multiplicateur réglable sur la feuille ""Besoins"""</f>
        <v>DE_TART_FROM_BLA · CUI.DESSERTS · référence : 1 pc · multiplicateur réglable sur la feuille </v>
      </c>
      <c r="B2"/>
      <c r="C2"/>
      <c r="D2"/>
    </row>
    <row r="3">
      <c r="A3"/>
      <c r="B3"/>
      <c r="C3"/>
      <c r="D3"/>
    </row>
    <row r="4">
      <c r="A4" t="s" s="16">
        <v>135</v>
      </c>
      <c r="B4"/>
      <c r="C4"/>
      <c r="D4"/>
    </row>
    <row r="5">
      <c r="A5" t="s" s="17">
        <v>136</v>
      </c>
      <c r="B5" t="str" s="14">
        <f>"[METTRE EN PLACE] "&amp;Procedure!D2</f>
        <v>[METTRE EN PLACE] Mettre en place le poste de travail  Denrées, matériels de préparation, de cuisson et de dressage.</v>
      </c>
      <c r="C5"/>
      <c r="D5"/>
    </row>
    <row r="6">
      <c r="A6" t="s" s="17">
        <v>137</v>
      </c>
      <c r="B6" t="str" s="14">
        <f>"[METTRE] "&amp;Procedure!D3</f>
        <v>[METTRE] Mettre la gélatine à tremper - 2 min</v>
      </c>
      <c r="C6"/>
      <c r="D6"/>
    </row>
    <row r="7">
      <c r="A7"/>
      <c r="B7" t="str">
        <f>Besoins!B14</f>
        <v>Gélatine feuilles (200 bloom)</v>
      </c>
      <c r="C7" s="11">
        <f>Besoins!E14</f>
        <v>0.01</v>
      </c>
      <c r="D7" t="str">
        <f>Besoins!F14</f>
        <v>kg</v>
      </c>
    </row>
    <row r="8">
      <c r="A8"/>
      <c r="B8" t="s">
        <v>138</v>
      </c>
      <c r="C8" s="11">
        <f>'Besoins'!$B$2*0.06</f>
        <v>0.06</v>
      </c>
      <c r="D8" t="s">
        <v>57</v>
      </c>
    </row>
    <row r="9">
      <c r="A9"/>
      <c r="B9" t="str">
        <f>Besoins!B9</f>
        <v>ORANGE</v>
      </c>
      <c r="C9" s="11">
        <f>Besoins!E9</f>
        <v>0.04</v>
      </c>
      <c r="D9" t="str">
        <f>Besoins!F9</f>
        <v>lt</v>
      </c>
    </row>
    <row r="10">
      <c r="A10"/>
      <c r="B10" t="str">
        <f>Besoins!B16</f>
        <v>framboise</v>
      </c>
      <c r="C10" s="11">
        <f>Besoins!E16</f>
        <v>0.2</v>
      </c>
      <c r="D10" t="str">
        <f>Besoins!F16</f>
        <v>kg</v>
      </c>
    </row>
    <row r="11">
      <c r="A11"/>
      <c r="B11" t="str">
        <f>Besoins!B8</f>
        <v>MYRTILLES (RAVIER)</v>
      </c>
      <c r="C11" s="11">
        <f>Besoins!E8</f>
        <v>0.1</v>
      </c>
      <c r="D11" t="str">
        <f>Besoins!F8</f>
        <v>kg</v>
      </c>
    </row>
    <row r="12">
      <c r="A12"/>
      <c r="B12" t="str">
        <f>Besoins!B21</f>
        <v>MÛRE France barq.125g</v>
      </c>
      <c r="C12" s="11">
        <f>Besoins!E21</f>
        <v>0.1</v>
      </c>
      <c r="D12" t="str">
        <f>Besoins!F21</f>
        <v>kg</v>
      </c>
    </row>
    <row r="13">
      <c r="A13"/>
      <c r="B13" t="str">
        <f>Besoins!B18</f>
        <v>pomme cassis</v>
      </c>
      <c r="C13" s="11">
        <f>Besoins!E18</f>
        <v>0.05</v>
      </c>
      <c r="D13" t="str">
        <f>Besoins!F18</f>
        <v>kg</v>
      </c>
    </row>
    <row r="14">
      <c r="A14"/>
      <c r="B14" t="str">
        <f>Besoins!B17</f>
        <v>groseille gelée</v>
      </c>
      <c r="C14" s="11">
        <f>Besoins!E17</f>
        <v>0.05</v>
      </c>
      <c r="D14" t="str">
        <f>Besoins!F17</f>
        <v>kg</v>
      </c>
    </row>
    <row r="15">
      <c r="A15"/>
      <c r="B15" t="s">
        <v>139</v>
      </c>
      <c r="C15" s="11">
        <f>'Besoins'!$B$2*0.08</f>
        <v>0.08</v>
      </c>
      <c r="D15" t="s">
        <v>35</v>
      </c>
    </row>
    <row r="16">
      <c r="A16"/>
      <c r="B16" t="s">
        <v>140</v>
      </c>
      <c r="C16" s="11">
        <f>'Besoins'!$B$2*0.1</f>
        <v>0.1</v>
      </c>
      <c r="D16" t="s">
        <v>35</v>
      </c>
    </row>
    <row r="17">
      <c r="A17"/>
      <c r="B17" t="str">
        <f>Besoins!B13</f>
        <v>Nappage miroir neutre</v>
      </c>
      <c r="C17" s="11">
        <f>Besoins!E13</f>
        <v>0.05</v>
      </c>
      <c r="D17" t="str">
        <f>Besoins!F13</f>
        <v>kg</v>
      </c>
    </row>
    <row r="18">
      <c r="A18" t="s" s="17">
        <v>141</v>
      </c>
      <c r="B18" t="str" s="14">
        <f>"[LAVER] "&amp;Procedure!D4</f>
        <v>[LAVER] Préparer les fruits rouges - 5 min Les laver délicatement, équeuter les fraises et les égoutter soigneusement sur du papier absorbant. Les mettre à macérer avec le sucre, la liqueur et le jus dun demi-citron, filmer et réserver en enceinte réfrigérée.</v>
      </c>
      <c r="C18"/>
      <c r="D18"/>
    </row>
    <row r="19">
      <c r="A19"/>
      <c r="B19" t="str">
        <f>Besoins!B19</f>
        <v>sucre semoule</v>
      </c>
      <c r="C19" s="11">
        <f>Besoins!E19</f>
        <v>0.08</v>
      </c>
      <c r="D19" t="str">
        <f>Besoins!F19</f>
        <v>kg</v>
      </c>
    </row>
    <row r="20">
      <c r="A20"/>
      <c r="B20" t="str">
        <f>Besoins!B11</f>
        <v>FRAISE (RAVIER)</v>
      </c>
      <c r="C20" s="11">
        <f>Besoins!E11</f>
        <v>0.2</v>
      </c>
      <c r="D20" t="str">
        <f>Besoins!F11</f>
        <v>kg</v>
      </c>
    </row>
    <row r="21">
      <c r="A21"/>
      <c r="B21" t="str">
        <f>Besoins!B10</f>
        <v>CITRON</v>
      </c>
      <c r="C21" s="11">
        <f>Besoins!E10</f>
        <v>0.05</v>
      </c>
      <c r="D21" t="str">
        <f>Besoins!F10</f>
        <v>kg</v>
      </c>
    </row>
    <row r="22">
      <c r="A22"/>
      <c r="B22" t="str">
        <f>Besoins!B22</f>
        <v>sucre (cassonade)</v>
      </c>
      <c r="C22" s="11">
        <f>Besoins!E22</f>
        <v>0.02</v>
      </c>
      <c r="D22" t="str">
        <f>Besoins!F22</f>
        <v>kg</v>
      </c>
    </row>
    <row r="23">
      <c r="A23" t="s" s="17">
        <v>142</v>
      </c>
      <c r="B23" t="str" s="14">
        <f>"[RÉALISER] "&amp;Procedure!D5</f>
        <v>[RÉALISER] Réaliser la pâte à bombe collée - 20 min Cuire le sucre à 120 °C avec le tiers de son poids en eau. Verser progressivement le sucre sur les jaunes dufs en fouettant vigoureusement et en évitant de les coaguler. Passer le mélange au chinois étamine dans la cuve dun petit batteur mélangeur. Incorporer la gélatine soigneusement égouttée. Monter lappareil en grande vitesse jusquà son complet refroidissement.</v>
      </c>
      <c r="C23"/>
      <c r="D23"/>
    </row>
    <row r="24">
      <c r="A24" t="s" s="17">
        <v>143</v>
      </c>
      <c r="B24" t="str" s="14">
        <f>"[TERMINER] "&amp;Procedure!D6</f>
        <v>[TERMINER] Terminer la crème au fromage blanc - 10 min Lisser le fromage blanc et lincorporer délicatement à la pâte à bombe collée. Monter la crème Chantilly et réserver en enceinte réfrigérée le tiers pour le décor. La monter aux 9/10ème du foisonnement (ne pas trop la serrer). Lincorporer à lappareil à laide dune spatule ou dune petite écumoire. Soulever délicatement lappareil en tournant la cuve à chaque coup de spatule ou décumoire pour ne pas le faire retomber. Corner, filmer et réserver.</v>
      </c>
      <c r="C24"/>
      <c r="D24"/>
    </row>
    <row r="25">
      <c r="A25"/>
      <c r="B25" t="str">
        <f>Besoins!B7</f>
        <v>FROMAGE BLANC</v>
      </c>
      <c r="C25" s="11">
        <f>Besoins!E7</f>
        <v>0.4</v>
      </c>
      <c r="D25" t="str">
        <f>Besoins!F7</f>
        <v>kg</v>
      </c>
    </row>
    <row r="26">
      <c r="A26"/>
      <c r="B26" t="str">
        <f>Besoins!B20</f>
        <v>Crème liquide entière 35% MG UHT</v>
      </c>
      <c r="C26" s="11">
        <f>Besoins!E20</f>
        <v>0.5</v>
      </c>
      <c r="D26" t="str">
        <f>Besoins!F20</f>
        <v>lt</v>
      </c>
    </row>
    <row r="27">
      <c r="A27" t="s" s="17">
        <v>144</v>
      </c>
      <c r="B27" t="str" s="14">
        <f>"[RÉALISER] "&amp;Procedure!D7</f>
        <v>[RÉALISER] Réaliser le sirop de punchage - 3 min  Le parfumer avec la liqueur.</v>
      </c>
      <c r="C27"/>
      <c r="D27"/>
    </row>
    <row r="28">
      <c r="A28" t="s" s="17">
        <v>145</v>
      </c>
      <c r="B28" t="str" s="14">
        <f>"[MONTER] "&amp;Procedure!D8</f>
        <v>[MONTER] Monter lentremets en cercle - 20 min Détailler trois disques de 20 cm de diamètre dans la plaque de génoise. Placer un cercle de 6 cm de hauteur et de 22 cm de diamètre sur un carton à entremets. Le chemiser avec une bande de biscuits à la cuillère coupée juste à hauteur. Placer un disque de génoise au fond du cercle et le puncher avec le sirop. Verser une couche régulière de 2 cm dépaisseur de crème au fromage blanc. Recouvrir dune couche de fruits rouges macérés. Appliquer un deuxième disque de génoise et le puncher. Verser une autre couche de crème et recouvrir à nouveau dune autre couche de fruits rouges (en réserver 0,100 kg pour le décor(1)). Terminer par un disque de génoise, le puncher et masquer le dessus avec le reste de la crème au fromage blanc. Filmer et réserver lentremets en enceinte réfrigérée durant 2 heures au minimum.</v>
      </c>
      <c r="C28"/>
      <c r="D28"/>
    </row>
    <row r="29">
      <c r="A29" t="s" s="17">
        <v>146</v>
      </c>
      <c r="B29" t="str" s="14">
        <f>"[TERMINER] "&amp;Procedure!D9</f>
        <v>[TERMINER] Terminer et dresser lentremets - 10 min Décercler et décorer le dessus de lentremets avec la crème Chantilly réservée. La serrer et former un «soleil» à laide dune poche munie dune douille à Saint-Honoré. Commencer de lextérieur vers lintérieur. Ménager un petit espace de 6 cm au centre de lentremets pour y placer les fruits rouges réservés pour le décor. Placer lentremets sur un grand plat rond recouvert dune feuille de papier dentelle.</v>
      </c>
      <c r="C29"/>
      <c r="D29"/>
    </row>
    <row r="30">
      <c r="A30"/>
      <c r="B30"/>
      <c r="C30"/>
      <c r="D30"/>
    </row>
    <row r="31">
      <c r="A31" t="s" s="16">
        <v>147</v>
      </c>
      <c r="B31"/>
      <c r="C31"/>
      <c r="D31"/>
    </row>
    <row r="32">
      <c r="A32"/>
      <c r="B32" t="inlineStr" s="18">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32"/>
      <c r="D32"/>
    </row>
    <row r="33">
      <c r="A33"/>
      <c r="B33"/>
      <c r="C33"/>
      <c r="D33"/>
    </row>
    <row r="34">
      <c r="A34" t="s" s="19">
        <v>22</v>
      </c>
      <c r="B34"/>
      <c r="C34"/>
      <c r="D34"/>
    </row>
  </sheetData>
  <sheetProtection sheet="1"/>
  <mergeCells count="14">
    <mergeCell ref="A1:D1"/>
    <mergeCell ref="A2:D2"/>
    <mergeCell ref="A4:D4"/>
    <mergeCell ref="B5:D5"/>
    <mergeCell ref="B6:D6"/>
    <mergeCell ref="B18:D18"/>
    <mergeCell ref="B23:D23"/>
    <mergeCell ref="B24:D24"/>
    <mergeCell ref="B27:D27"/>
    <mergeCell ref="B28:D28"/>
    <mergeCell ref="B29:D29"/>
    <mergeCell ref="A31:D31"/>
    <mergeCell ref="B32:D32"/>
    <mergeCell ref="A34:D3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2026-09-15T13:22:28Z</dcterms:created>
  <dc:title>Tarte au fromage blanc</dc:title>
  <dc:subject/>
  <dc:creator>CUIS.web</dc:creator>
  <cp:lastModifiedBy/>
  <cp:keywords/>
  <dc:description>Export automatique — moteur récursif d'origine : Bernard Vandendaele</dc:description>
  <cp:category/>
  <dc:language>en-US</dc:language>
  <dcterms:modified xsi:type="dcterms:W3CDTF">2026-09-15T13:22:28Z</dcterms:modified>
  <cp:revision>1</cp:revision>
</cp:coreProperties>
</file>