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<sst xmlns="http://schemas.openxmlformats.org/spreadsheetml/2006/main" count="123" uniqueCount="123">
  <si>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</si>
  <si>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</si>
  <si>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SAUCE CHORON</t>
  </si>
  <si>
    <t>Code</t>
  </si>
  <si>
    <t>GRO_CDR_B314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</si>
  <si>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</si>
  <si>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</si>
  <si>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</si>
  <si>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</si>
  <si>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</si>
  <si>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</si>
  <si>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</si>
  <si>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</si>
  <si>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</si>
  <si>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</si>
  <si>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</si>
  <si>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</si>
  <si>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</si>
  <si>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</si>
  <si>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</si>
  <si>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</si>
  <si>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</si>
  <si>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</si>
  <si>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</si>
  <si>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</si>
  <si>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</si>
  <si>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</si>
  <si>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</si>
  <si>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</si>
  <si>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</si>
  <si>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</si>
  <si>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</si>
  <si>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</si>
  <si>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</si>
  <si>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</si>
  <si>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</si>
  <si>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</si>
  <si>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</si>
  <si>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</si>
  <si>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</si>
  <si>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</si>
  <si>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</si>
  <si>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</si>
  <si>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</si>
  <si>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</si>
  <si>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</si>
  <si>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</si>
  <si>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</si>
  <si>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</si>
  <si>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</si>
  <si>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</si>
  <si>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</si>
  <si>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</si>
  <si>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</si>
  <si>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</si>
  <si>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</si>
  <si>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</si>
  <si>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</si>
  <si>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</si>
  <si>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</si>
  <si>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</si>
  <si>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</si>
  <si>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</si>
  <si>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</si>
  <si>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1,15 kg)</t>
  </si>
  <si>
    <t>recette</t>
  </si>
  <si>
    <t>Sauces émulsionnées chaudes</t>
  </si>
  <si>
    <t xml:space="preserve">    ↳ SAUCE BÉARNAISE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</si>
  <si>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</si>
  <si>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</si>
  <si>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</si>
  <si>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</si>
  <si>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</si>
  <si>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 xml:space="preserve">        ↳ Beurre AOC Charentes-Poitou</t>
  </si>
  <si>
    <t xml:space="preserve">        ↳ VIN BLANC CUISSON (L)</t>
  </si>
  <si>
    <t>Conversions diverses</t>
  </si>
  <si>
    <t xml:space="preserve">            ↳ Vin blanc bib 10L UE</t>
  </si>
  <si>
    <t xml:space="preserve">        ↳ Vinaigre blanc d'alcool</t>
  </si>
  <si>
    <t xml:space="preserve">        ↳ ÉCHALOTE France cat.I</t>
  </si>
  <si>
    <t xml:space="preserve">        ↳ Poivre noir mignonnette (concassé)</t>
  </si>
  <si>
    <t xml:space="preserve">        ↳ ESTRAGON France botte</t>
  </si>
  <si>
    <t xml:space="preserve">        ↳ CERFEUIL France botte</t>
  </si>
  <si>
    <t xml:space="preserve">    ↳ TOMATE ronde Maroc cat.I 67-82mm</t>
  </si>
  <si>
    <t>Recette</t>
  </si>
  <si>
    <t>#</t>
  </si>
  <si>
    <t>Verbe</t>
  </si>
  <si>
    <t>Étape</t>
  </si>
  <si>
    <t>Précision technique</t>
  </si>
  <si>
    <t>Durée</t>
  </si>
  <si>
    <t>DÉCORER</t>
  </si>
  <si>
    <t>Mise en place — Peser et mesurer toutes les denrées, vérifier leur fraîcheur.</t>
  </si>
  <si>
    <t>RÉALISER</t>
  </si>
  <si>
    <t>Préparer la garniture — Monder, épépiner et concasser les tomates ; les cuire en fondue jusqu'à complète évaporation, puis les hacher ou les mixer.</t>
  </si>
  <si>
    <t>INCORPORER</t>
  </si>
  <si>
    <t>SAUCE BÉARNAISE</t>
  </si>
  <si>
    <t>METTRE EN PLACE</t>
  </si>
  <si>
    <t>20 à 25 min</t>
  </si>
  <si>
    <t>CLARIFIER</t>
  </si>
  <si>
    <t>ÉPLUCHER</t>
  </si>
  <si>
    <t>Préparer les aromates — Ciseler finement les échalotes, effeuiller et hacher la moitié de l'estragon et du cerfeuil, concasser le poivre.</t>
  </si>
  <si>
    <t>RÉUNIR</t>
  </si>
  <si>
    <t>55°C — ne jamais dépasser</t>
  </si>
  <si>
    <t>MONTER</t>
  </si>
  <si>
    <t>VÉRIFIER</t>
  </si>
  <si>
    <t>Passer au chinois étamine en foulant bien, dans un petit bain-marie à sauce, puis ajouter le reste de l'estragon et du cerfeuil fraîchement hachés.</t>
  </si>
  <si>
    <t>PASSER</t>
  </si>
  <si>
    <t>Corner les bords et couvrir. Garder à couvert dans un endroit tiède, entre 40 et 50 °C au plus, jamais au bain-marie chaud.</t>
  </si>
  <si>
    <t>Fiche technique — SAUCE CHORON</t>
  </si>
  <si>
    <t>SAUCE CHORON  GRO_CDR_B314</t>
  </si>
  <si>
    <t>1.</t>
  </si>
  <si>
    <t>2.</t>
  </si>
  <si>
    <t>3.</t>
  </si>
  <si>
    <t xml:space="preserve">    SAUCE BÉARNAISE</t>
  </si>
  <si>
    <t>↳ SAUCE BÉARNAISE  GRO_CDR_B312</t>
  </si>
  <si>
    <t xml:space="preserve">    ESTRAGON France botte</t>
  </si>
  <si>
    <t xml:space="preserve">    CERFEUIL France botte</t>
  </si>
  <si>
    <t>4.</t>
  </si>
  <si>
    <t xml:space="preserve">    VIN BLANC CUISSON (L) (conv.)</t>
  </si>
  <si>
    <t>5.</t>
  </si>
  <si>
    <t xml:space="preserve">    JAUNE D'OEUF (P) (conv.)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</si>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</sst>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13.44664</v>
      </c>
    </row>
    <row r="12">
      <c r="A12" t="s" s="3">
        <v>17</v>
      </c>
      <c r="B12" s="4">
        <v>11.692730434783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13.44664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E7*24.02</f>
        <v>0.28824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39</v>
      </c>
      <c r="G8" s="4">
        <f>E8*0.8</f>
        <v>0.096</v>
      </c>
    </row>
    <row r="9">
      <c r="A9" t="s">
        <v>40</v>
      </c>
      <c r="B9" t="s">
        <v>41</v>
      </c>
      <c r="C9" t="s">
        <v>42</v>
      </c>
      <c r="D9" s="9">
        <v>0.012</v>
      </c>
      <c r="E9" s="11">
        <f>D9*$B$2</f>
        <v>0.012</v>
      </c>
      <c r="F9" t="s">
        <v>25</v>
      </c>
      <c r="G9" s="4">
        <f>E9*13.2</f>
        <v>0.1584</v>
      </c>
    </row>
    <row r="10">
      <c r="A10" t="s">
        <v>43</v>
      </c>
      <c r="B10" t="s">
        <v>44</v>
      </c>
      <c r="C10" t="s">
        <v>45</v>
      </c>
      <c r="D10" s="9">
        <v>0.8</v>
      </c>
      <c r="E10" s="11">
        <f>D10*$B$2</f>
        <v>0.8</v>
      </c>
      <c r="F10" t="s">
        <v>25</v>
      </c>
      <c r="G10" s="4">
        <f>E10*12</f>
        <v>9.6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E11*0.6</f>
        <v>0.24</v>
      </c>
    </row>
    <row r="12">
      <c r="A12" t="s">
        <v>50</v>
      </c>
      <c r="B12" t="s">
        <v>51</v>
      </c>
      <c r="C12" t="s">
        <v>48</v>
      </c>
      <c r="D12" s="9">
        <v>0.12</v>
      </c>
      <c r="E12" s="11">
        <f>D12*$B$2</f>
        <v>0.12</v>
      </c>
      <c r="F12" t="s">
        <v>25</v>
      </c>
      <c r="G12" s="4">
        <f>E12*1.3</f>
        <v>0.156</v>
      </c>
    </row>
    <row r="13">
      <c r="A13" t="s">
        <v>52</v>
      </c>
      <c r="B13" t="s">
        <v>53</v>
      </c>
      <c r="C13" t="s">
        <v>48</v>
      </c>
      <c r="D13" s="9">
        <v>0.8</v>
      </c>
      <c r="E13" s="11">
        <f>D13*$B$2</f>
        <v>0.8</v>
      </c>
      <c r="F13" t="s">
        <v>49</v>
      </c>
      <c r="G13" s="4">
        <f>E13*0.6</f>
        <v>0.48</v>
      </c>
    </row>
    <row r="14">
      <c r="A14" t="s">
        <v>54</v>
      </c>
      <c r="B14" t="s">
        <v>55</v>
      </c>
      <c r="C14" t="s">
        <v>48</v>
      </c>
      <c r="D14" s="9">
        <v>0.25</v>
      </c>
      <c r="E14" s="11">
        <f>D14*$B$2</f>
        <v>0.25</v>
      </c>
      <c r="F14" t="s">
        <v>25</v>
      </c>
      <c r="G14" s="4">
        <f>E14*2.8</f>
        <v>0.7</v>
      </c>
    </row>
    <row r="15">
      <c r="A15" t="s" s="12">
        <v>56</v>
      </c>
      <c r="B15" t="s">
        <v>57</v>
      </c>
      <c r="C15" t="s">
        <v>58</v>
      </c>
      <c r="D15" s="9">
        <v>6.4</v>
      </c>
      <c r="E15" s="11">
        <f>D15*$B$2</f>
        <v>6.4</v>
      </c>
      <c r="F15" t="s">
        <v>59</v>
      </c>
      <c r="G15" s="4">
        <f>E15*0.27</f>
        <v>1.728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1.15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65</v>
      </c>
      <c r="D4" s="11">
        <v>12.8</v>
      </c>
      <c r="E4" t="s">
        <v>59</v>
      </c>
      <c r="F4" t="s">
        <v>69</v>
      </c>
    </row>
    <row r="5">
      <c r="A5">
        <v>3</v>
      </c>
      <c r="B5" t="s">
        <v>70</v>
      </c>
      <c r="C5" t="s">
        <v>65</v>
      </c>
      <c r="D5" s="11">
        <v>0.243</v>
      </c>
      <c r="E5" t="s">
        <v>39</v>
      </c>
      <c r="F5" t="s">
        <v>69</v>
      </c>
    </row>
    <row r="6">
      <c r="A6">
        <v>4</v>
      </c>
      <c r="B6" t="s">
        <v>71</v>
      </c>
      <c r="C6" t="s">
        <v>72</v>
      </c>
      <c r="D6" s="11">
        <v>6.4</v>
      </c>
      <c r="E6" t="s">
        <v>59</v>
      </c>
      <c r="F6" t="s">
        <v>58</v>
      </c>
    </row>
    <row r="7">
      <c r="A7">
        <v>2</v>
      </c>
      <c r="B7" t="s">
        <v>73</v>
      </c>
      <c r="C7" t="s">
        <v>72</v>
      </c>
      <c r="D7" s="11">
        <v>0.8</v>
      </c>
      <c r="E7" t="s">
        <v>25</v>
      </c>
      <c r="F7" t="s">
        <v>45</v>
      </c>
    </row>
    <row r="8">
      <c r="A8">
        <v>2</v>
      </c>
      <c r="B8" t="s">
        <v>74</v>
      </c>
      <c r="C8" t="s">
        <v>65</v>
      </c>
      <c r="D8" s="11">
        <v>0.12</v>
      </c>
      <c r="E8" t="s">
        <v>39</v>
      </c>
      <c r="F8" t="s">
        <v>75</v>
      </c>
    </row>
    <row r="9">
      <c r="A9">
        <v>3</v>
      </c>
      <c r="B9" t="s">
        <v>76</v>
      </c>
      <c r="C9" t="s">
        <v>72</v>
      </c>
      <c r="D9" s="11">
        <v>0.012</v>
      </c>
      <c r="E9" t="s">
        <v>35</v>
      </c>
      <c r="F9" t="s">
        <v>34</v>
      </c>
    </row>
    <row r="10">
      <c r="A10">
        <v>2</v>
      </c>
      <c r="B10" t="s">
        <v>77</v>
      </c>
      <c r="C10" t="s">
        <v>72</v>
      </c>
      <c r="D10" s="11">
        <v>0.12</v>
      </c>
      <c r="E10" t="s">
        <v>39</v>
      </c>
      <c r="F10" t="s">
        <v>38</v>
      </c>
    </row>
    <row r="11">
      <c r="A11">
        <v>2</v>
      </c>
      <c r="B11" t="s">
        <v>78</v>
      </c>
      <c r="C11" t="s">
        <v>72</v>
      </c>
      <c r="D11" s="11">
        <v>0.12</v>
      </c>
      <c r="E11" t="s">
        <v>25</v>
      </c>
      <c r="F11" t="s">
        <v>48</v>
      </c>
    </row>
    <row r="12">
      <c r="A12">
        <v>2</v>
      </c>
      <c r="B12" t="s">
        <v>79</v>
      </c>
      <c r="C12" t="s">
        <v>72</v>
      </c>
      <c r="D12" s="11">
        <v>0.012</v>
      </c>
      <c r="E12" t="s">
        <v>25</v>
      </c>
      <c r="F12" t="s">
        <v>42</v>
      </c>
    </row>
    <row r="13">
      <c r="A13">
        <v>2</v>
      </c>
      <c r="B13" t="s">
        <v>80</v>
      </c>
      <c r="C13" t="s">
        <v>72</v>
      </c>
      <c r="D13" s="11">
        <v>0.4</v>
      </c>
      <c r="E13" t="s">
        <v>49</v>
      </c>
      <c r="F13" t="s">
        <v>48</v>
      </c>
    </row>
    <row r="14">
      <c r="A14">
        <v>2</v>
      </c>
      <c r="B14" t="s">
        <v>81</v>
      </c>
      <c r="C14" t="s">
        <v>72</v>
      </c>
      <c r="D14" s="11">
        <v>0.2</v>
      </c>
      <c r="E14" t="s">
        <v>49</v>
      </c>
      <c r="F14" t="s">
        <v>48</v>
      </c>
    </row>
    <row r="15">
      <c r="A15">
        <v>2</v>
      </c>
      <c r="B15" t="s">
        <v>80</v>
      </c>
      <c r="C15" t="s">
        <v>72</v>
      </c>
      <c r="D15" s="11">
        <v>0.4</v>
      </c>
      <c r="E15" t="s">
        <v>49</v>
      </c>
      <c r="F15" t="s">
        <v>48</v>
      </c>
    </row>
    <row r="16">
      <c r="A16">
        <v>2</v>
      </c>
      <c r="B16" t="s">
        <v>81</v>
      </c>
      <c r="C16" t="s">
        <v>72</v>
      </c>
      <c r="D16" s="11">
        <v>0.2</v>
      </c>
      <c r="E16" t="s">
        <v>49</v>
      </c>
      <c r="F16" t="s">
        <v>48</v>
      </c>
    </row>
    <row r="17">
      <c r="A17">
        <v>1</v>
      </c>
      <c r="B17" t="s">
        <v>82</v>
      </c>
      <c r="C17" t="s">
        <v>72</v>
      </c>
      <c r="D17" s="11">
        <v>0.25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inlineStr" s="14">
        <is>
          <t>Monter la béarnaise, y incorporer la garniture au dernier moment et rectifier. Garder à couvert dans un endroit tiède, entre 40 et 50 °C au plus, jamais au bain-marie chaud.</t>
        </is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90</v>
      </c>
      <c r="E5" t="s" s="14">
        <v>96</v>
      </c>
      <c r="F5"/>
    </row>
    <row r="6">
      <c r="A6" t="s">
        <v>94</v>
      </c>
      <c r="B6">
        <v>2</v>
      </c>
      <c r="C6" t="s">
        <v>97</v>
      </c>
      <c r="D6" t="inlineStr" s="14">
        <is>
          <t>Clarifier le beurre — Le couper en morceaux, le laisser fondre doucement au bain-marie sans y toucher, puis le décanter : retirer l'écume et laisser le petit-lait au fond.</t>
        </is>
      </c>
      <c r="E6" t="s" s="14"/>
      <c r="F6"/>
    </row>
    <row r="7">
      <c r="A7" t="s">
        <v>94</v>
      </c>
      <c r="B7">
        <v>3</v>
      </c>
      <c r="C7" t="s">
        <v>98</v>
      </c>
      <c r="D7" t="s" s="14">
        <v>99</v>
      </c>
      <c r="E7" t="s" s="14"/>
      <c r="F7"/>
    </row>
    <row r="8">
      <c r="A8" t="s">
        <v>94</v>
      </c>
      <c r="B8">
        <v>4</v>
      </c>
      <c r="C8" t="s">
        <v>100</v>
      </c>
      <c r="D8" t="inlineStr" s="14">
        <is>
          <t>Réduction — Réunir vin blanc, vinaigre, échalotes, herbes hachées et mignonnette ; réduire des trois quarts à tout petit feu, puis laisser refroidir et infuser hors du feu.</t>
        </is>
      </c>
      <c r="E8" t="s" s="14"/>
      <c r="F8"/>
    </row>
    <row r="9">
      <c r="A9" t="s">
        <v>94</v>
      </c>
      <c r="B9">
        <v>5</v>
      </c>
      <c r="C9" t="s">
        <v>93</v>
      </c>
      <c r="D9" t="inlineStr" s="14">
        <is>
          <t>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E9" t="s" s="14">
        <v>101</v>
      </c>
      <c r="F9"/>
    </row>
    <row r="10">
      <c r="A10" t="s">
        <v>94</v>
      </c>
      <c r="B10">
        <v>6</v>
      </c>
      <c r="C10" t="s">
        <v>102</v>
      </c>
      <c r="D10" t="inlineStr" s="14">
        <is>
          <t>Monter la sauce — Saler, puis incorporer le beurre clarifié petit à petit au fouet, comme pour la hollandaise ; si elle épaissit trop, l'assouplir d'un peu d'eau tiède. Rectifier.</t>
        </is>
      </c>
      <c r="E10" t="s" s="14"/>
      <c r="F10"/>
    </row>
    <row r="11">
      <c r="A11" t="s">
        <v>94</v>
      </c>
      <c r="B11">
        <v>7</v>
      </c>
      <c r="C11" t="s">
        <v>103</v>
      </c>
      <c r="D11" t="s" s="14">
        <v>104</v>
      </c>
      <c r="E11" t="s" s="14"/>
      <c r="F11"/>
    </row>
    <row r="12">
      <c r="A12" t="s">
        <v>94</v>
      </c>
      <c r="B12">
        <v>8</v>
      </c>
      <c r="C12" t="s">
        <v>105</v>
      </c>
      <c r="D12" t="s" s="14">
        <v>106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"GRO_CDR_B314 · CUI.SAU.EMULSIONNEES · référence : "&amp;Besoins!B3&amp;" "&amp;Besoins!C3&amp;" · multiplicateur réglable sur la feuille ""Besoins"""</f>
        <v>GRO_CDR_B314 · CUI.SAU.EMULSIONNEES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"[DÉCORER] "&amp;Procedure!D2</f>
        <v>[DÉCORER] Mise en place — Peser et mesurer toutes les denrées, vérifier leur fraîcheur.</v>
      </c>
      <c r="C5"/>
      <c r="D5"/>
    </row>
    <row r="6">
      <c r="A6" t="s" s="17">
        <v>110</v>
      </c>
      <c r="B6" t="str" s="14">
        <f>"[RÉALISER] "&amp;Procedure!D3</f>
        <v>[RÉALISER] Préparer la garniture — Monder, épépiner et concasser les tomates ; les cuire en fondue jusqu'à complète évaporation, puis les hacher ou les mixer.</v>
      </c>
      <c r="C6"/>
      <c r="D6"/>
    </row>
    <row r="7">
      <c r="A7"/>
      <c r="B7" t="str">
        <f>Besoins!B14</f>
        <v>TOMATE ronde Maroc cat.I 67-82mm</v>
      </c>
      <c r="C7" s="11">
        <f>Besoins!E14</f>
        <v>0.25</v>
      </c>
      <c r="D7" t="str">
        <f>Besoins!F14</f>
        <v>kg</v>
      </c>
    </row>
    <row r="8">
      <c r="A8" t="s" s="17">
        <v>111</v>
      </c>
      <c r="B8" t="str" s="14">
        <f>"[INCORPORER] "&amp;Procedure!D4</f>
        <v>[INCORPORER] Monter la béarnaise, y incorporer la garniture au dernier moment et rectifier. Garder à couvert dans un endroit tiède, entre 40 et 50 °C au plus, jamais au bain-marie chaud.</v>
      </c>
      <c r="C8"/>
      <c r="D8"/>
    </row>
    <row r="9">
      <c r="A9"/>
      <c r="B9" t="s">
        <v>112</v>
      </c>
      <c r="C9" s="11">
        <f>'Besoins'!$B$2*1</f>
        <v>1</v>
      </c>
      <c r="D9" t="s">
        <v>25</v>
      </c>
    </row>
    <row r="10">
      <c r="A10"/>
      <c r="B10"/>
      <c r="C10"/>
      <c r="D10"/>
    </row>
    <row r="11">
      <c r="A11" t="s" s="16">
        <v>113</v>
      </c>
      <c r="B11"/>
      <c r="C11"/>
      <c r="D11"/>
    </row>
    <row r="12">
      <c r="A12" t="s" s="17">
        <v>109</v>
      </c>
      <c r="B12" t="str" s="14">
        <f>"[METTRE EN PLACE] "&amp;Procedure!D5</f>
        <v>[METTRE EN PLACE] Mise en place — Peser et mesurer toutes les denrées, vérifier leur fraîcheur.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110</v>
      </c>
      <c r="B14" t="str" s="14">
        <f>"[CLARIFIER] "&amp;Procedure!D6</f>
        <v>[CLARIFIER] Clarifier le beurre — Le couper en morceaux, le laisser fondre doucement au bain-marie sans y toucher, puis le décanter : retirer l'écume et laisser le petit-lait au fond.</v>
      </c>
      <c r="C14"/>
      <c r="D14"/>
    </row>
    <row r="15">
      <c r="A15"/>
      <c r="B15" t="str">
        <f>Besoins!B10</f>
        <v>Beurre AOC Charentes-Poitou</v>
      </c>
      <c r="C15" s="11">
        <f>Besoins!E10</f>
        <v>0.8</v>
      </c>
      <c r="D15" t="str">
        <f>Besoins!F10</f>
        <v>kg</v>
      </c>
    </row>
    <row r="16">
      <c r="A16" t="s" s="17">
        <v>111</v>
      </c>
      <c r="B16" t="str" s="14">
        <f>"[ÉPLUCHER] "&amp;Procedure!D7</f>
        <v>[ÉPLUCHER] Préparer les aromates — Ciseler finement les échalotes, effeuiller et hacher la moitié de l'estragon et du cerfeuil, concasser le poivre.</v>
      </c>
      <c r="C16"/>
      <c r="D16"/>
    </row>
    <row r="17">
      <c r="A17"/>
      <c r="B17" t="str">
        <f>Besoins!B12</f>
        <v>ÉCHALOTE France cat.I</v>
      </c>
      <c r="C17" s="11">
        <f>Besoins!E12</f>
        <v>0.12</v>
      </c>
      <c r="D17" t="str">
        <f>Besoins!F12</f>
        <v>kg</v>
      </c>
    </row>
    <row r="18">
      <c r="A18"/>
      <c r="B18" t="str">
        <f>Besoins!B9</f>
        <v>Poivre noir mignonnette (concassé)</v>
      </c>
      <c r="C18" s="11">
        <f>Besoins!E9</f>
        <v>0.012</v>
      </c>
      <c r="D18" t="str">
        <f>Besoins!F9</f>
        <v>kg</v>
      </c>
    </row>
    <row r="19">
      <c r="A19"/>
      <c r="B19" t="s">
        <v>114</v>
      </c>
      <c r="C19" s="11">
        <f>'Besoins'!$B$2*0.4</f>
        <v>0.4</v>
      </c>
      <c r="D19" t="s">
        <v>49</v>
      </c>
    </row>
    <row r="20">
      <c r="A20"/>
      <c r="B20" t="s">
        <v>115</v>
      </c>
      <c r="C20" s="11">
        <f>'Besoins'!$B$2*0.2</f>
        <v>0.2</v>
      </c>
      <c r="D20" t="s">
        <v>49</v>
      </c>
    </row>
    <row r="21">
      <c r="A21" t="s" s="17">
        <v>116</v>
      </c>
      <c r="B21" t="str" s="14">
        <f>"[RÉUNIR] "&amp;Procedure!D8</f>
        <v>[RÉUNIR] Réduction — Réunir vin blanc, vinaigre, échalotes, herbes hachées et mignonnette ; réduire des trois quarts à tout petit feu, puis laisser refroidir et infuser hors du feu.</v>
      </c>
      <c r="C21"/>
      <c r="D21"/>
    </row>
    <row r="22">
      <c r="A22"/>
      <c r="B22" t="s">
        <v>117</v>
      </c>
      <c r="C22" s="11">
        <f>'Besoins'!$B$2*0.12</f>
        <v>0.12</v>
      </c>
      <c r="D22" t="s">
        <v>39</v>
      </c>
    </row>
    <row r="23">
      <c r="A23"/>
      <c r="B23" t="str">
        <f>Besoins!B8</f>
        <v>Vinaigre blanc d'alcool</v>
      </c>
      <c r="C23" s="11">
        <f>Besoins!E8</f>
        <v>0.12</v>
      </c>
      <c r="D23" t="str">
        <f>Besoins!F8</f>
        <v>lt</v>
      </c>
    </row>
    <row r="24">
      <c r="A24" t="s" s="17">
        <v>118</v>
      </c>
      <c r="B24" t="str" s="14">
        <f>"[INCORPORER] "&amp;Procedure!D9</f>
        <v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v>
      </c>
      <c r="C24"/>
      <c r="D24"/>
    </row>
    <row r="25">
      <c r="A25"/>
      <c r="B25" t="s">
        <v>119</v>
      </c>
      <c r="C25" s="11">
        <f>'Besoins'!$B$2*12.8</f>
        <v>12.8</v>
      </c>
      <c r="D25" t="s">
        <v>59</v>
      </c>
    </row>
    <row r="26">
      <c r="A26"/>
      <c r="B26" t="str" s="18">
        <f>"ℹ "&amp;Procedure!E9</f>
        <v>ℹ</v>
      </c>
      <c r="C26"/>
      <c r="D26"/>
    </row>
    <row r="27">
      <c r="A27" t="s" s="17">
        <v>120</v>
      </c>
      <c r="B27" t="str" s="14">
        <f>"[MONTER] "&amp;Procedure!D10</f>
        <v>[MONTER] Monter la sauce — Saler, puis incorporer le beurre clarifié petit à petit au fouet, comme pour la hollandaise ; si elle épaissit trop, l'assouplir d'un peu d'eau tiède. Rectifier.</v>
      </c>
      <c r="C27"/>
      <c r="D27"/>
    </row>
    <row r="28">
      <c r="A28" t="s" s="17">
        <v>121</v>
      </c>
      <c r="B28" t="str" s="14">
        <f>"[VÉRIFIER] "&amp;Procedure!D11</f>
        <v>[VÉRIFIER] Passer au chinois étamine en foulant bien, dans un petit bain-marie à sauce, puis ajouter le reste de l'estragon et du cerfeuil fraîchement hachés.</v>
      </c>
      <c r="C28"/>
      <c r="D28"/>
    </row>
    <row r="29">
      <c r="A29"/>
      <c r="B29" t="s">
        <v>114</v>
      </c>
      <c r="C29" s="11">
        <f>'Besoins'!$B$2*0.4</f>
        <v>0.4</v>
      </c>
      <c r="D29" t="s">
        <v>49</v>
      </c>
    </row>
    <row r="30">
      <c r="A30"/>
      <c r="B30" t="s">
        <v>115</v>
      </c>
      <c r="C30" s="11">
        <f>'Besoins'!$B$2*0.2</f>
        <v>0.2</v>
      </c>
      <c r="D30" t="s">
        <v>49</v>
      </c>
    </row>
    <row r="31">
      <c r="A31" t="s" s="17">
        <v>122</v>
      </c>
      <c r="B31" t="str" s="14">
        <f>"[PASSER] "&amp;Procedure!D12</f>
        <v>[PASSER] Corner les bords et couvrir. Garder à couvert dans un endroit tiède, entre 40 et 50 °C au plus, jamais au bain-marie chaud.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A11:D11"/>
    <mergeCell ref="B12:D12"/>
    <mergeCell ref="B13:D13"/>
    <mergeCell ref="B14:D14"/>
    <mergeCell ref="B16:D16"/>
    <mergeCell ref="B21:D21"/>
    <mergeCell ref="B24:D24"/>
    <mergeCell ref="B26:D26"/>
    <mergeCell ref="B27:D27"/>
    <mergeCell ref="B28:D28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