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<sst xmlns="http://schemas.openxmlformats.org/spreadsheetml/2006/main" count="172" uniqueCount="172">
  <si>
    <t>Fiche technique</t>
  </si>
  <si>
    <t>Nom</t>
  </si>
  <si>
    <t>Sauce Tomate Fraîche</t>
  </si>
  <si>
    <t>Code</t>
  </si>
  <si>
    <t>00SAU_REC015</t>
  </si>
  <si>
    <t>Classe</t>
  </si>
  <si>
    <t>Sauce tomate et dérivées (CUI.SAU.TOMATES)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</si>
  <si>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</si>
  <si>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</si>
  <si>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</si>
  <si>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</si>
  <si>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</si>
  <si>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</si>
  <si>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</si>
  <si>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</si>
  <si>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lt</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</si>
  <si>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</si>
  <si>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</si>
  <si>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</si>
  <si>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</si>
  <si>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</si>
  <si>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</si>
  <si>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</si>
  <si>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</si>
  <si>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</si>
  <si>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</si>
  <si>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</si>
  <si>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</si>
  <si>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</si>
  <si>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</si>
  <si>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</si>
  <si>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</si>
  <si>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RNM100733</t>
  </si>
  <si>
    <t>Lardons lardon cru fumé</t>
  </si>
  <si>
    <t>Charcuterie</t>
  </si>
  <si>
    <t>kg</t>
  </si>
  <si>
    <t>00000061</t>
  </si>
  <si>
    <t>EAU</t>
  </si>
  <si>
    <t>Matières diverses (à trier)</t>
  </si>
  <si>
    <t>00001758</t>
  </si>
  <si>
    <t>concentré de tomates</t>
  </si>
  <si>
    <t>Épicerie salée</t>
  </si>
  <si>
    <t>00001743</t>
  </si>
  <si>
    <t>farine de blé tamisée type 55</t>
  </si>
  <si>
    <t>pc</t>
  </si>
  <si>
    <t>EPI-POIVRE-NOIR</t>
  </si>
  <si>
    <t>Poivre noir moulu</t>
  </si>
  <si>
    <t>Épices en poudre et graines</t>
  </si>
  <si>
    <t>HER-BOUQUET-G</t>
  </si>
  <si>
    <t>Bouquet garni sachet dose</t>
  </si>
  <si>
    <t>Herbes aromatiques séchées</t>
  </si>
  <si>
    <t>BEU-CUISINE</t>
  </si>
  <si>
    <t>Beurre de cuisine bloc 10 kg</t>
  </si>
  <si>
    <t>Beurres et margarines</t>
  </si>
  <si>
    <t>RNM17710123</t>
  </si>
  <si>
    <t>AIL frais France cat.I 60-80mm</t>
  </si>
  <si>
    <t>Légumes</t>
  </si>
  <si>
    <t>RNM9740123</t>
  </si>
  <si>
    <t>CAROTTE France cat.I botte</t>
  </si>
  <si>
    <t>bte</t>
  </si>
  <si>
    <t>RNM0400123</t>
  </si>
  <si>
    <t>CÉLERI-BRANCHE vert France cat.I</t>
  </si>
  <si>
    <t>RNM27820123</t>
  </si>
  <si>
    <t>OIGNON jaune France cat.I 60-80mm</t>
  </si>
  <si>
    <t>RNM0200123</t>
  </si>
  <si>
    <t>POIREAU France cat.I</t>
  </si>
  <si>
    <t>RNM10130123</t>
  </si>
  <si>
    <t>TOMATE ronde Espagne cat.I 67-82mm</t>
  </si>
  <si>
    <t>SEL-FIN</t>
  </si>
  <si>
    <t>Sel fin de cuisine</t>
  </si>
  <si>
    <t>Sels et condiments de base</t>
  </si>
  <si>
    <t>00002615</t>
  </si>
  <si>
    <t>Collet de veau (piétrons, jarret)</t>
  </si>
  <si>
    <t>Veau</t>
  </si>
  <si>
    <t>00002616</t>
  </si>
  <si>
    <t>Os de veau (pieds, jarret)</t>
  </si>
  <si>
    <t>00002605</t>
  </si>
  <si>
    <t>Os et parures maigres de veau</t>
  </si>
  <si>
    <t>Total</t>
  </si>
  <si>
    <t>Niveau</t>
  </si>
  <si>
    <t>Composant</t>
  </si>
  <si>
    <t>Type</t>
  </si>
  <si>
    <t>Quantité (pour 1 lt)</t>
  </si>
  <si>
    <t>recette</t>
  </si>
  <si>
    <t>Sauce tomate et dérivées</t>
  </si>
  <si>
    <t xml:space="preserve">    ↳ Lardons lardon cru fumé</t>
  </si>
  <si>
    <t>matiere</t>
  </si>
  <si>
    <t xml:space="preserve">    ↳ Beurre de cuisine bloc 10 kg</t>
  </si>
  <si>
    <t xml:space="preserve">    ↳ CAROTTE France cat.I botte</t>
  </si>
  <si>
    <t xml:space="preserve">    ↳ OIGNON jaune France cat.I 60-80mm</t>
  </si>
  <si>
    <t xml:space="preserve">    ↳ farine de blé tamisée type 55</t>
  </si>
  <si>
    <t xml:space="preserve">    ↳ TOMATE ronde Espagne cat.I 67-82mm</t>
  </si>
  <si>
    <t xml:space="preserve">    ↳ concentré de tomates</t>
  </si>
  <si>
    <t xml:space="preserve">    ↳ Fond Blanc de Veau (réduit)</t>
  </si>
  <si>
    <t>Fonds et bouillons de base</t>
  </si>
  <si>
    <t xml:space="preserve">        ↳ Fond Blanc de Veau</t>
  </si>
  <si>
    <t xml:space="preserve">            ↳ EAU</t>
  </si>
  <si>
    <t xml:space="preserve">            ↳ Os et parures maigres de veau</t>
  </si>
  <si>
    <t xml:space="preserve">            ↳ Collet de veau (piétrons, jarret)</t>
  </si>
  <si>
    <t xml:space="preserve">            ↳ Os de veau (pieds, jarret)</t>
  </si>
  <si>
    <t xml:space="preserve">            ↳ CAROTTE France cat.I botte</t>
  </si>
  <si>
    <t xml:space="preserve">            ↳ OIGNON jaune France cat.I 60-80mm</t>
  </si>
  <si>
    <t xml:space="preserve">            ↳ POIREAU France cat.I</t>
  </si>
  <si>
    <t xml:space="preserve">            ↳ CÉLERI-BRANCHE vert France cat.I</t>
  </si>
  <si>
    <t xml:space="preserve">            ↳ Bouquet garni sachet dose</t>
  </si>
  <si>
    <t xml:space="preserve">            ↳ Poivre noir moulu</t>
  </si>
  <si>
    <t xml:space="preserve">            ↳ Sel fin de cuisine</t>
  </si>
  <si>
    <t xml:space="preserve">    ↳ AIL frais France cat.I 60-80mm</t>
  </si>
  <si>
    <t xml:space="preserve">    ↳ Bouquet garni sachet dose</t>
  </si>
  <si>
    <t>Recette</t>
  </si>
  <si>
    <t>#</t>
  </si>
  <si>
    <t>Verbe</t>
  </si>
  <si>
    <t>Étape</t>
  </si>
  <si>
    <t>Précision technique</t>
  </si>
  <si>
    <t>Durée</t>
  </si>
  <si>
    <t>METTRE EN PLACE</t>
  </si>
  <si>
    <t>Mettre en place — Peser, mesurer et contrôler les denrées.</t>
  </si>
  <si>
    <t>20 à 25 min</t>
  </si>
  <si>
    <t>PRÉPARER</t>
  </si>
  <si>
    <t>Préparer la poitrine de porc — Ôter la couenne et les cartilages. La détailler en petits lardons ou en petits dés et les faire blanchir.</t>
  </si>
  <si>
    <t>1 à 2 min départ eau froide</t>
  </si>
  <si>
    <t>ÉTUVER</t>
  </si>
  <si>
    <t>INCORPORER</t>
  </si>
  <si>
    <t>COUVRIR</t>
  </si>
  <si>
    <t>Couvrir et cuire la sauce tomate à très faible ébullition au four doux, en remuant de temps en temps avec une spatule à réduction.</t>
  </si>
  <si>
    <t>160°C — 1h à 1h30</t>
  </si>
  <si>
    <t>PASSER</t>
  </si>
  <si>
    <t>Passer la sauce tomate au chinois étamine en foulant sans excès. Vérifier l'onctuosité et l'assaisonnement.</t>
  </si>
  <si>
    <t>TAMPONNER</t>
  </si>
  <si>
    <t>Tamponner la sauce tomate (beurrer en surface) et la réserver à couvert au bain-marie, ou la refroidir rapidement.</t>
  </si>
  <si>
    <t>+63°C ou +3°C max</t>
  </si>
  <si>
    <t>Fond Blanc de Veau (réduit)</t>
  </si>
  <si>
    <t>MAINTENIR</t>
  </si>
  <si>
    <t>Maintenir la cuisson du fond blanc à très faible ébullition pendant 2h à 3h</t>
  </si>
  <si>
    <t>150 min (cuisson)</t>
  </si>
  <si>
    <t>Passer le fond blanc au chinois étamine sans le remuer</t>
  </si>
  <si>
    <t>REFROIDIR</t>
  </si>
  <si>
    <t>Refroidir le fond rapidement</t>
  </si>
  <si>
    <t>Fond Blanc de Veau</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</si>
  <si>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</si>
  <si>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</si>
  <si>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</si>
  <si>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</si>
  <si>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</si>
  <si>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</si>
  <si>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</si>
  <si>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</si>
  <si>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</si>
  <si>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</si>
  <si>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</si>
  <si>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</si>
  <si>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</si>
  <si>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</si>
  <si>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</si>
  <si>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</si>
  <si>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Fiche technique — Sauce Tomate Fraîche</t>
  </si>
  <si>
    <t>Sauce Tomate Fraîche  00SAU_REC015</t>
  </si>
  <si>
    <t>1.</t>
  </si>
  <si>
    <t>2.</t>
  </si>
  <si>
    <t>3.</t>
  </si>
  <si>
    <t xml:space="preserve">    CAROTTE France cat.I botte</t>
  </si>
  <si>
    <t xml:space="preserve">    OIGNON jaune France cat.I 60-80mm</t>
  </si>
  <si>
    <t xml:space="preserve">    Bouquet garni sachet dose</t>
  </si>
  <si>
    <t>4.</t>
  </si>
  <si>
    <t xml:space="preserve">    Fond Blanc de Veau (réduit)</t>
  </si>
  <si>
    <t>5.</t>
  </si>
  <si>
    <t>6.</t>
  </si>
  <si>
    <t>7.</t>
  </si>
  <si>
    <t>8.</t>
  </si>
  <si>
    <t>9.</t>
  </si>
  <si>
    <t>↳ Fond Blanc de Veau (réduit)  FOND-VEAU-RED</t>
  </si>
  <si>
    <t>↳ Fond Blanc de Veau  00002625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</si>
</sst>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22.97734</v>
      </c>
    </row>
    <row r="12">
      <c r="A12" t="s" s="3">
        <v>17</v>
      </c>
      <c r="B12" s="4">
        <v>22.97734</v>
      </c>
    </row>
    <row r="13">
      <c r="A13"/>
      <c r="B13"/>
    </row>
    <row r="14">
      <c r="A14" t="s" s="5">
        <v>18</v>
      </c>
      <c r="B14" t="s" s="5">
        <v>15</v>
      </c>
    </row>
    <row r="15">
      <c r="A15" t="s" s="5">
        <v>19</v>
      </c>
      <c r="B15" s="6">
        <v>22.97734</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E7*8.96</f>
        <v>0.896</v>
      </c>
    </row>
    <row r="8">
      <c r="A8" t="s" s="12">
        <v>36</v>
      </c>
      <c r="B8" t="s">
        <v>37</v>
      </c>
      <c r="C8" t="s">
        <v>38</v>
      </c>
      <c r="D8" s="9">
        <v>3</v>
      </c>
      <c r="E8" s="11">
        <f>D8*$B$2</f>
        <v>3</v>
      </c>
      <c r="F8" t="s">
        <v>25</v>
      </c>
      <c r="G8" s="4">
        <f>E8*0.003</f>
        <v>0.009</v>
      </c>
    </row>
    <row r="9">
      <c r="A9" t="s" s="12">
        <v>39</v>
      </c>
      <c r="B9" t="s">
        <v>40</v>
      </c>
      <c r="C9" t="s">
        <v>41</v>
      </c>
      <c r="D9" s="9">
        <v>0.1</v>
      </c>
      <c r="E9" s="11">
        <f>D9*$B$2</f>
        <v>0.1</v>
      </c>
      <c r="F9">
        <v>5</v>
      </c>
      <c r="G9" s="4">
        <f>E9*0</f>
        <v>0</v>
      </c>
    </row>
    <row r="10">
      <c r="A10" t="s" s="12">
        <v>42</v>
      </c>
      <c r="B10" t="s">
        <v>43</v>
      </c>
      <c r="C10" t="s">
        <v>41</v>
      </c>
      <c r="D10" s="9">
        <v>0.1</v>
      </c>
      <c r="E10" s="11">
        <f>D10*$B$2</f>
        <v>0.1</v>
      </c>
      <c r="F10" t="s">
        <v>44</v>
      </c>
      <c r="G10" s="4">
        <f>E10*0</f>
        <v>0</v>
      </c>
    </row>
    <row r="11">
      <c r="A11" t="s">
        <v>45</v>
      </c>
      <c r="B11" t="s">
        <v>46</v>
      </c>
      <c r="C11" t="s">
        <v>47</v>
      </c>
      <c r="D11" s="9">
        <v>0.0004</v>
      </c>
      <c r="E11" s="11">
        <f>D11*$B$2</f>
        <v>0.0004</v>
      </c>
      <c r="F11" t="s">
        <v>35</v>
      </c>
      <c r="G11" s="4">
        <f>E11*12.5</f>
        <v>0.005</v>
      </c>
    </row>
    <row r="12">
      <c r="A12" t="s">
        <v>48</v>
      </c>
      <c r="B12" t="s">
        <v>49</v>
      </c>
      <c r="C12" t="s">
        <v>50</v>
      </c>
      <c r="D12" s="9">
        <v>1.0004</v>
      </c>
      <c r="E12" s="11">
        <f>D12*$B$2</f>
        <v>1.0004</v>
      </c>
      <c r="F12" t="s">
        <v>35</v>
      </c>
      <c r="G12" s="4">
        <f>E12*14</f>
        <v>14.0056</v>
      </c>
    </row>
    <row r="13">
      <c r="A13" t="s">
        <v>51</v>
      </c>
      <c r="B13" t="s">
        <v>52</v>
      </c>
      <c r="C13" t="s">
        <v>53</v>
      </c>
      <c r="D13" s="9">
        <v>0.06</v>
      </c>
      <c r="E13" s="11">
        <f>D13*$B$2</f>
        <v>0.06</v>
      </c>
      <c r="F13" t="s">
        <v>35</v>
      </c>
      <c r="G13" s="4">
        <f>E13*4.9</f>
        <v>0.294</v>
      </c>
    </row>
    <row r="14">
      <c r="A14" t="s">
        <v>54</v>
      </c>
      <c r="B14" t="s">
        <v>55</v>
      </c>
      <c r="C14" t="s">
        <v>56</v>
      </c>
      <c r="D14" s="9">
        <v>0.02</v>
      </c>
      <c r="E14" s="11">
        <f>D14*$B$2</f>
        <v>0.02</v>
      </c>
      <c r="F14" t="s">
        <v>35</v>
      </c>
      <c r="G14" s="4">
        <f>E14*6.5</f>
        <v>0.13</v>
      </c>
    </row>
    <row r="15">
      <c r="A15" t="s">
        <v>57</v>
      </c>
      <c r="B15" t="s">
        <v>58</v>
      </c>
      <c r="C15" t="s">
        <v>56</v>
      </c>
      <c r="D15" s="9">
        <v>0.14</v>
      </c>
      <c r="E15" s="11">
        <f>D15*$B$2</f>
        <v>0.14</v>
      </c>
      <c r="F15" t="s">
        <v>59</v>
      </c>
      <c r="G15" s="4">
        <f>E15*1.8</f>
        <v>0.252</v>
      </c>
    </row>
    <row r="16">
      <c r="A16" t="s">
        <v>60</v>
      </c>
      <c r="B16" t="s">
        <v>61</v>
      </c>
      <c r="C16" t="s">
        <v>56</v>
      </c>
      <c r="D16" s="9">
        <v>0.032</v>
      </c>
      <c r="E16" s="11">
        <f>D16*$B$2</f>
        <v>0.032</v>
      </c>
      <c r="F16" t="s">
        <v>35</v>
      </c>
      <c r="G16" s="4">
        <f>E16*1.8</f>
        <v>0.0576</v>
      </c>
    </row>
    <row r="17">
      <c r="A17" t="s">
        <v>62</v>
      </c>
      <c r="B17" t="s">
        <v>63</v>
      </c>
      <c r="C17" t="s">
        <v>56</v>
      </c>
      <c r="D17" s="9">
        <v>0.14</v>
      </c>
      <c r="E17" s="11">
        <f>D17*$B$2</f>
        <v>0.14</v>
      </c>
      <c r="F17" t="s">
        <v>35</v>
      </c>
      <c r="G17" s="4">
        <f>E17*0.4</f>
        <v>0.056</v>
      </c>
    </row>
    <row r="18">
      <c r="A18" t="s">
        <v>64</v>
      </c>
      <c r="B18" t="s">
        <v>65</v>
      </c>
      <c r="C18" t="s">
        <v>56</v>
      </c>
      <c r="D18" s="9">
        <v>0.08</v>
      </c>
      <c r="E18" s="11">
        <f>D18*$B$2</f>
        <v>0.08</v>
      </c>
      <c r="F18" t="s">
        <v>35</v>
      </c>
      <c r="G18" s="4">
        <f>E18*0.9</f>
        <v>0.072</v>
      </c>
    </row>
    <row r="19">
      <c r="A19" t="s">
        <v>66</v>
      </c>
      <c r="B19" t="s">
        <v>67</v>
      </c>
      <c r="C19" t="s">
        <v>56</v>
      </c>
      <c r="D19" s="9">
        <v>1</v>
      </c>
      <c r="E19" s="11">
        <f>D19*$B$2</f>
        <v>1</v>
      </c>
      <c r="F19" t="s">
        <v>35</v>
      </c>
      <c r="G19" s="4">
        <f>E19*3.4</f>
        <v>3.4</v>
      </c>
    </row>
    <row r="20">
      <c r="A20" t="s">
        <v>68</v>
      </c>
      <c r="B20" t="s">
        <v>69</v>
      </c>
      <c r="C20" t="s">
        <v>70</v>
      </c>
      <c r="D20" s="9">
        <v>0.0004</v>
      </c>
      <c r="E20" s="11">
        <f>D20*$B$2</f>
        <v>0.0004</v>
      </c>
      <c r="F20" t="s">
        <v>35</v>
      </c>
      <c r="G20" s="4">
        <f>E20*0.35</f>
        <v>0.00014</v>
      </c>
    </row>
    <row r="21">
      <c r="A21" t="s" s="12">
        <v>71</v>
      </c>
      <c r="B21" t="s">
        <v>72</v>
      </c>
      <c r="C21" t="s">
        <v>73</v>
      </c>
      <c r="D21" s="9">
        <v>0.4</v>
      </c>
      <c r="E21" s="11">
        <f>D21*$B$2</f>
        <v>0.4</v>
      </c>
      <c r="F21" t="s">
        <v>35</v>
      </c>
      <c r="G21" s="4">
        <f>E21*5</f>
        <v>2</v>
      </c>
    </row>
    <row r="22">
      <c r="A22" t="s" s="12">
        <v>74</v>
      </c>
      <c r="B22" t="s">
        <v>75</v>
      </c>
      <c r="C22" t="s">
        <v>73</v>
      </c>
      <c r="D22" s="9">
        <v>0.4</v>
      </c>
      <c r="E22" s="11">
        <f>D22*$B$2</f>
        <v>0.4</v>
      </c>
      <c r="F22" t="s">
        <v>35</v>
      </c>
      <c r="G22" s="4">
        <f>E22*2.5</f>
        <v>1</v>
      </c>
    </row>
    <row r="23">
      <c r="A23" t="s" s="12">
        <v>76</v>
      </c>
      <c r="B23" t="s">
        <v>77</v>
      </c>
      <c r="C23" t="s">
        <v>73</v>
      </c>
      <c r="D23" s="9">
        <v>0.4</v>
      </c>
      <c r="E23" s="11">
        <f>D23*$B$2</f>
        <v>0.4</v>
      </c>
      <c r="F23" t="s">
        <v>35</v>
      </c>
      <c r="G23" s="4">
        <f>E23*2</f>
        <v>0.8</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0.1</v>
      </c>
      <c r="E3" t="s">
        <v>35</v>
      </c>
      <c r="F3" t="s">
        <v>34</v>
      </c>
    </row>
    <row r="4">
      <c r="A4">
        <v>1</v>
      </c>
      <c r="B4" t="s">
        <v>87</v>
      </c>
      <c r="C4" t="s">
        <v>86</v>
      </c>
      <c r="D4" s="11">
        <v>0.06</v>
      </c>
      <c r="E4" t="s">
        <v>35</v>
      </c>
      <c r="F4" t="s">
        <v>53</v>
      </c>
    </row>
    <row r="5">
      <c r="A5">
        <v>1</v>
      </c>
      <c r="B5" t="s">
        <v>88</v>
      </c>
      <c r="C5" t="s">
        <v>86</v>
      </c>
      <c r="D5" s="11">
        <v>0.1</v>
      </c>
      <c r="E5" t="s">
        <v>35</v>
      </c>
      <c r="F5" t="s">
        <v>56</v>
      </c>
    </row>
    <row r="6">
      <c r="A6">
        <v>1</v>
      </c>
      <c r="B6" t="s">
        <v>89</v>
      </c>
      <c r="C6" t="s">
        <v>86</v>
      </c>
      <c r="D6" s="11">
        <v>0.1</v>
      </c>
      <c r="E6" t="s">
        <v>35</v>
      </c>
      <c r="F6" t="s">
        <v>56</v>
      </c>
    </row>
    <row r="7">
      <c r="A7">
        <v>1</v>
      </c>
      <c r="B7" t="s">
        <v>90</v>
      </c>
      <c r="C7" t="s">
        <v>86</v>
      </c>
      <c r="D7" s="11">
        <v>0.1</v>
      </c>
      <c r="E7" t="s">
        <v>35</v>
      </c>
      <c r="F7" t="s">
        <v>41</v>
      </c>
    </row>
    <row r="8">
      <c r="A8">
        <v>1</v>
      </c>
      <c r="B8" t="s">
        <v>91</v>
      </c>
      <c r="C8" t="s">
        <v>86</v>
      </c>
      <c r="D8" s="11">
        <v>1</v>
      </c>
      <c r="E8" t="s">
        <v>35</v>
      </c>
      <c r="F8" t="s">
        <v>56</v>
      </c>
    </row>
    <row r="9">
      <c r="A9">
        <v>1</v>
      </c>
      <c r="B9" t="s">
        <v>92</v>
      </c>
      <c r="C9" t="s">
        <v>86</v>
      </c>
      <c r="D9" s="11">
        <v>0.1</v>
      </c>
      <c r="E9" t="s">
        <v>35</v>
      </c>
      <c r="F9" t="s">
        <v>41</v>
      </c>
    </row>
    <row r="10">
      <c r="A10">
        <v>1</v>
      </c>
      <c r="B10" t="s">
        <v>93</v>
      </c>
      <c r="C10" t="s">
        <v>83</v>
      </c>
      <c r="D10" s="11">
        <v>1</v>
      </c>
      <c r="E10" t="s">
        <v>25</v>
      </c>
      <c r="F10" t="s">
        <v>94</v>
      </c>
    </row>
    <row r="11">
      <c r="A11">
        <v>2</v>
      </c>
      <c r="B11" t="s">
        <v>95</v>
      </c>
      <c r="C11" t="s">
        <v>83</v>
      </c>
      <c r="D11" s="11">
        <v>3</v>
      </c>
      <c r="E11" t="s">
        <v>25</v>
      </c>
      <c r="F11" t="s">
        <v>94</v>
      </c>
    </row>
    <row r="12">
      <c r="A12">
        <v>3</v>
      </c>
      <c r="B12" t="s">
        <v>96</v>
      </c>
      <c r="C12" t="s">
        <v>86</v>
      </c>
      <c r="D12" s="11">
        <v>3</v>
      </c>
      <c r="E12" t="s">
        <v>25</v>
      </c>
      <c r="F12" t="s">
        <v>38</v>
      </c>
    </row>
    <row r="13">
      <c r="A13">
        <v>3</v>
      </c>
      <c r="B13" t="s">
        <v>97</v>
      </c>
      <c r="C13" t="s">
        <v>86</v>
      </c>
      <c r="D13" s="11">
        <v>0.4</v>
      </c>
      <c r="E13" t="s">
        <v>35</v>
      </c>
      <c r="F13" t="s">
        <v>73</v>
      </c>
    </row>
    <row r="14">
      <c r="A14">
        <v>3</v>
      </c>
      <c r="B14" t="s">
        <v>98</v>
      </c>
      <c r="C14" t="s">
        <v>86</v>
      </c>
      <c r="D14" s="11">
        <v>0.4</v>
      </c>
      <c r="E14" t="s">
        <v>35</v>
      </c>
      <c r="F14" t="s">
        <v>73</v>
      </c>
    </row>
    <row r="15">
      <c r="A15">
        <v>3</v>
      </c>
      <c r="B15" t="s">
        <v>99</v>
      </c>
      <c r="C15" t="s">
        <v>86</v>
      </c>
      <c r="D15" s="11">
        <v>0.4</v>
      </c>
      <c r="E15" t="s">
        <v>35</v>
      </c>
      <c r="F15" t="s">
        <v>73</v>
      </c>
    </row>
    <row r="16">
      <c r="A16">
        <v>3</v>
      </c>
      <c r="B16" t="s">
        <v>100</v>
      </c>
      <c r="C16" t="s">
        <v>86</v>
      </c>
      <c r="D16" s="11">
        <v>0.04</v>
      </c>
      <c r="E16" t="s">
        <v>35</v>
      </c>
      <c r="F16" t="s">
        <v>56</v>
      </c>
    </row>
    <row r="17">
      <c r="A17">
        <v>3</v>
      </c>
      <c r="B17" t="s">
        <v>101</v>
      </c>
      <c r="C17" t="s">
        <v>86</v>
      </c>
      <c r="D17" s="11">
        <v>0.04</v>
      </c>
      <c r="E17" t="s">
        <v>35</v>
      </c>
      <c r="F17" t="s">
        <v>56</v>
      </c>
    </row>
    <row r="18">
      <c r="A18">
        <v>3</v>
      </c>
      <c r="B18" t="s">
        <v>102</v>
      </c>
      <c r="C18" t="s">
        <v>86</v>
      </c>
      <c r="D18" s="11">
        <v>0.08</v>
      </c>
      <c r="E18" t="s">
        <v>35</v>
      </c>
      <c r="F18" t="s">
        <v>56</v>
      </c>
    </row>
    <row r="19">
      <c r="A19">
        <v>3</v>
      </c>
      <c r="B19" t="s">
        <v>103</v>
      </c>
      <c r="C19" t="s">
        <v>86</v>
      </c>
      <c r="D19" s="11">
        <v>0.032</v>
      </c>
      <c r="E19" t="s">
        <v>35</v>
      </c>
      <c r="F19" t="s">
        <v>56</v>
      </c>
    </row>
    <row r="20">
      <c r="A20">
        <v>3</v>
      </c>
      <c r="B20" t="s">
        <v>104</v>
      </c>
      <c r="C20" t="s">
        <v>86</v>
      </c>
      <c r="D20" s="11">
        <v>0</v>
      </c>
      <c r="E20" t="s">
        <v>35</v>
      </c>
      <c r="F20" t="s">
        <v>50</v>
      </c>
    </row>
    <row r="21">
      <c r="A21">
        <v>3</v>
      </c>
      <c r="B21" t="s">
        <v>105</v>
      </c>
      <c r="C21" t="s">
        <v>86</v>
      </c>
      <c r="D21" s="11">
        <v>0</v>
      </c>
      <c r="E21" t="s">
        <v>35</v>
      </c>
      <c r="F21" t="s">
        <v>47</v>
      </c>
    </row>
    <row r="22">
      <c r="A22">
        <v>3</v>
      </c>
      <c r="B22" t="s">
        <v>106</v>
      </c>
      <c r="C22" t="s">
        <v>86</v>
      </c>
      <c r="D22" s="11">
        <v>0</v>
      </c>
      <c r="E22" t="s">
        <v>35</v>
      </c>
      <c r="F22" t="s">
        <v>70</v>
      </c>
    </row>
    <row r="23">
      <c r="A23">
        <v>1</v>
      </c>
      <c r="B23" t="s">
        <v>107</v>
      </c>
      <c r="C23" t="s">
        <v>86</v>
      </c>
      <c r="D23" s="11">
        <v>0.02</v>
      </c>
      <c r="E23" t="s">
        <v>35</v>
      </c>
      <c r="F23" t="s">
        <v>56</v>
      </c>
    </row>
    <row r="24">
      <c r="A24">
        <v>1</v>
      </c>
      <c r="B24" t="s">
        <v>108</v>
      </c>
      <c r="C24" t="s">
        <v>86</v>
      </c>
      <c r="D24" s="11">
        <v>1</v>
      </c>
      <c r="E24" t="s">
        <v>44</v>
      </c>
      <c r="F2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t="s">
        <v>115</v>
      </c>
      <c r="D2" t="s" s="14">
        <v>116</v>
      </c>
      <c r="E2" t="s" s="14">
        <v>117</v>
      </c>
      <c r="F2"/>
    </row>
    <row r="3">
      <c r="A3" t="s">
        <v>2</v>
      </c>
      <c r="B3">
        <v>2</v>
      </c>
      <c r="C3" t="s">
        <v>118</v>
      </c>
      <c r="D3" t="s" s="14">
        <v>119</v>
      </c>
      <c r="E3" t="s" s="14">
        <v>120</v>
      </c>
      <c r="F3"/>
    </row>
    <row r="4">
      <c r="A4" t="s">
        <v>2</v>
      </c>
      <c r="B4">
        <v>3</v>
      </c>
      <c r="C4" t="s">
        <v>118</v>
      </c>
      <c r="D4" t="inlineStr" s="14">
        <is>
          <t>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t>
        </is>
      </c>
      <c r="E4" t="s" s="14"/>
      <c r="F4"/>
    </row>
    <row r="5">
      <c r="A5" t="s">
        <v>2</v>
      </c>
      <c r="B5">
        <v>4</v>
      </c>
      <c r="C5" t="s">
        <v>121</v>
      </c>
      <c r="D5" t="inlineStr" s="14">
        <is>
          <t>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t>
        </is>
      </c>
      <c r="E5" t="s" s="14"/>
      <c r="F5"/>
    </row>
    <row r="6">
      <c r="A6" t="s">
        <v>2</v>
      </c>
      <c r="B6">
        <v>5</v>
      </c>
      <c r="C6" t="s">
        <v>122</v>
      </c>
      <c r="D6" t="inlineStr" s="14">
        <is>
          <t>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t>
        </is>
      </c>
      <c r="E6" t="s" s="14"/>
      <c r="F6"/>
    </row>
    <row r="7">
      <c r="A7" t="s">
        <v>2</v>
      </c>
      <c r="B7">
        <v>6</v>
      </c>
      <c r="C7" t="s">
        <v>122</v>
      </c>
      <c r="D7" t="inlineStr" s="14">
        <is>
          <t>Ajouter les tomates fraîches (s'il y a lieu), l'ail écrasé, le bouquet garni, le sel, le poivre et une pincée de sucre. Essuyer les bords intérieurs de la sauteuse avec du papier absorbant.</t>
        </is>
      </c>
      <c r="E7" t="s" s="14"/>
      <c r="F7"/>
    </row>
    <row r="8">
      <c r="A8" t="s">
        <v>2</v>
      </c>
      <c r="B8">
        <v>7</v>
      </c>
      <c r="C8" t="s">
        <v>123</v>
      </c>
      <c r="D8" t="s" s="14">
        <v>124</v>
      </c>
      <c r="E8" t="s" s="14">
        <v>125</v>
      </c>
      <c r="F8"/>
    </row>
    <row r="9">
      <c r="A9" t="s">
        <v>2</v>
      </c>
      <c r="B9">
        <v>8</v>
      </c>
      <c r="C9" t="s">
        <v>126</v>
      </c>
      <c r="D9" t="s" s="14">
        <v>127</v>
      </c>
      <c r="E9" t="s" s="14"/>
      <c r="F9"/>
    </row>
    <row r="10">
      <c r="A10" t="s">
        <v>2</v>
      </c>
      <c r="B10">
        <v>9</v>
      </c>
      <c r="C10" t="s">
        <v>128</v>
      </c>
      <c r="D10" t="s" s="14">
        <v>129</v>
      </c>
      <c r="E10" t="s" s="14">
        <v>130</v>
      </c>
      <c r="F10"/>
    </row>
    <row r="11">
      <c r="A11" t="s">
        <v>131</v>
      </c>
      <c r="B11">
        <v>1</v>
      </c>
      <c r="C11" t="s">
        <v>132</v>
      </c>
      <c r="D11" t="s" s="14">
        <v>133</v>
      </c>
      <c r="E11" t="s" s="14"/>
      <c r="F11" t="s">
        <v>134</v>
      </c>
    </row>
    <row r="12">
      <c r="A12" t="s">
        <v>131</v>
      </c>
      <c r="B12">
        <v>2</v>
      </c>
      <c r="C12" t="s">
        <v>126</v>
      </c>
      <c r="D12" t="s" s="14">
        <v>135</v>
      </c>
      <c r="E12" t="s" s="14"/>
      <c r="F12"/>
    </row>
    <row r="13">
      <c r="A13" t="s">
        <v>131</v>
      </c>
      <c r="B13">
        <v>3</v>
      </c>
      <c r="C13" t="s">
        <v>136</v>
      </c>
      <c r="D13" t="s" s="14">
        <v>137</v>
      </c>
      <c r="E13" t="s" s="14"/>
      <c r="F13"/>
    </row>
    <row r="14">
      <c r="A14" t="s">
        <v>138</v>
      </c>
      <c r="B14">
        <v>1</v>
      </c>
      <c r="C14" t="s">
        <v>139</v>
      </c>
      <c r="D14" t="s" s="14">
        <v>140</v>
      </c>
      <c r="E14" t="s" s="14">
        <v>141</v>
      </c>
      <c r="F14"/>
    </row>
    <row r="15">
      <c r="A15" t="s">
        <v>138</v>
      </c>
      <c r="B15">
        <v>2</v>
      </c>
      <c r="C15" t="s">
        <v>142</v>
      </c>
      <c r="D15" t="s" s="14">
        <v>143</v>
      </c>
      <c r="E15" t="s" s="14">
        <v>144</v>
      </c>
      <c r="F15"/>
    </row>
    <row r="16">
      <c r="A16" t="s">
        <v>138</v>
      </c>
      <c r="B16">
        <v>3</v>
      </c>
      <c r="C16" t="s">
        <v>145</v>
      </c>
      <c r="D16" t="s" s="14">
        <v>146</v>
      </c>
      <c r="E16" t="s" s="14">
        <v>147</v>
      </c>
      <c r="F16"/>
    </row>
    <row r="17">
      <c r="A17" t="s">
        <v>138</v>
      </c>
      <c r="B17">
        <v>4</v>
      </c>
      <c r="C17" t="s">
        <v>148</v>
      </c>
      <c r="D17" t="s" s="14">
        <v>149</v>
      </c>
      <c r="E17" t="s" s="14">
        <v>150</v>
      </c>
      <c r="F17"/>
    </row>
    <row r="18">
      <c r="A18" t="s">
        <v>138</v>
      </c>
      <c r="B18">
        <v>5</v>
      </c>
      <c r="C18" t="s">
        <v>142</v>
      </c>
      <c r="D18" t="s" s="14">
        <v>151</v>
      </c>
      <c r="E18" t="s" s="14">
        <v>152</v>
      </c>
      <c r="F18"/>
    </row>
    <row r="19">
      <c r="A19" t="s">
        <v>138</v>
      </c>
      <c r="B19">
        <v>6</v>
      </c>
      <c r="C19" t="s">
        <v>153</v>
      </c>
      <c r="D19" t="s" s="14">
        <v>154</v>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53"/>
  <cols>
    <col min="1" max="1" width="22" customWidth="1"/>
    <col min="2" max="2" width="52" customWidth="1"/>
    <col min="3" max="3" width="14" customWidth="1"/>
    <col min="4" max="4" width="10" customWidth="1"/>
  </cols>
  <sheetData>
    <row r="1" customHeight="1" ht="24">
      <c r="A1" t="s" s="7">
        <v>155</v>
      </c>
      <c r="B1"/>
      <c r="C1"/>
      <c r="D1"/>
    </row>
    <row r="2">
      <c r="A2" t="str" s="15">
        <f>"00SAU_REC015 · CUI.SAU.TOMATES · référence : "&amp;Besoins!B3&amp;" "&amp;Besoins!C3&amp;" · multiplicateur réglable sur la feuille ""Besoins"""</f>
        <v>00SAU_REC015 · CUI.SAU.TOMATES · référence : 1 lt · multiplicateur réglable sur la feuille </v>
      </c>
      <c r="B2"/>
      <c r="C2"/>
      <c r="D2"/>
    </row>
    <row r="3">
      <c r="A3"/>
      <c r="B3"/>
      <c r="C3"/>
      <c r="D3"/>
    </row>
    <row r="4">
      <c r="A4" t="s" s="16">
        <v>156</v>
      </c>
      <c r="B4"/>
      <c r="C4"/>
      <c r="D4"/>
    </row>
    <row r="5">
      <c r="A5" t="s" s="17">
        <v>157</v>
      </c>
      <c r="B5" t="str" s="14">
        <f>"[METTRE EN PLACE] "&amp;Procedure!D2</f>
        <v>[METTRE EN PLACE] Mettre en place — Peser, mesurer et contrôler les denrées.</v>
      </c>
      <c r="C5"/>
      <c r="D5"/>
    </row>
    <row r="6">
      <c r="A6"/>
      <c r="B6" t="str" s="18">
        <f>"ℹ "&amp;Procedure!E2</f>
        <v>ℹ</v>
      </c>
      <c r="C6"/>
      <c r="D6"/>
    </row>
    <row r="7">
      <c r="A7" t="s" s="17">
        <v>158</v>
      </c>
      <c r="B7" t="str" s="14">
        <f>"[PRÉPARER] "&amp;Procedure!D3</f>
        <v>[PRÉPARER] Préparer la poitrine de porc — Ôter la couenne et les cartilages. La détailler en petits lardons ou en petits dés et les faire blanchir.</v>
      </c>
      <c r="C7"/>
      <c r="D7"/>
    </row>
    <row r="8">
      <c r="A8"/>
      <c r="B8" t="str">
        <f>Besoins!B7</f>
        <v>Lardons lardon cru fumé</v>
      </c>
      <c r="C8" s="11">
        <f>Besoins!E7</f>
        <v>0.1</v>
      </c>
      <c r="D8" t="str">
        <f>Besoins!F7</f>
        <v>kg</v>
      </c>
    </row>
    <row r="9">
      <c r="A9"/>
      <c r="B9" t="str" s="18">
        <f>"ℹ "&amp;Procedure!E3</f>
        <v>ℹ</v>
      </c>
      <c r="C9"/>
      <c r="D9"/>
    </row>
    <row r="10">
      <c r="A10" t="s" s="17">
        <v>159</v>
      </c>
      <c r="B10" t="str" s="14">
        <f>"[PRÉPARER] "&amp;Procedure!D4</f>
        <v>[PRÉPARER] 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v>
      </c>
      <c r="C10"/>
      <c r="D10"/>
    </row>
    <row r="11">
      <c r="A11"/>
      <c r="B11" t="str">
        <f>Besoins!B7</f>
        <v>Lardons lardon cru fumé</v>
      </c>
      <c r="C11" s="11">
        <f>Besoins!E7</f>
        <v>0.1</v>
      </c>
      <c r="D11" t="str">
        <f>Besoins!F7</f>
        <v>kg</v>
      </c>
    </row>
    <row r="12">
      <c r="A12"/>
      <c r="B12" t="s">
        <v>160</v>
      </c>
      <c r="C12" s="11">
        <f>'Besoins'!$B$2*0.1</f>
        <v>0.1</v>
      </c>
      <c r="D12" t="s">
        <v>35</v>
      </c>
    </row>
    <row r="13">
      <c r="A13"/>
      <c r="B13" t="s">
        <v>161</v>
      </c>
      <c r="C13" s="11">
        <f>'Besoins'!$B$2*0.1</f>
        <v>0.1</v>
      </c>
      <c r="D13" t="s">
        <v>35</v>
      </c>
    </row>
    <row r="14">
      <c r="A14"/>
      <c r="B14" t="str">
        <f>Besoins!B14</f>
        <v>AIL frais France cat.I 60-80mm</v>
      </c>
      <c r="C14" s="11">
        <f>Besoins!E14</f>
        <v>0.02</v>
      </c>
      <c r="D14" t="str">
        <f>Besoins!F14</f>
        <v>kg</v>
      </c>
    </row>
    <row r="15">
      <c r="A15"/>
      <c r="B15" t="s">
        <v>162</v>
      </c>
      <c r="C15" s="11">
        <f>'Besoins'!$B$2*1</f>
        <v>1</v>
      </c>
      <c r="D15" t="s">
        <v>44</v>
      </c>
    </row>
    <row r="16">
      <c r="A16" t="s" s="17">
        <v>163</v>
      </c>
      <c r="B16" t="str" s="14">
        <f>"[ÉTUVER] "&amp;Procedure!D5</f>
        <v>[ÉTUVER] 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v>
      </c>
      <c r="C16"/>
      <c r="D16"/>
    </row>
    <row r="17">
      <c r="A17"/>
      <c r="B17" t="str">
        <f>Besoins!B7</f>
        <v>Lardons lardon cru fumé</v>
      </c>
      <c r="C17" s="11">
        <f>Besoins!E7</f>
        <v>0.1</v>
      </c>
      <c r="D17" t="str">
        <f>Besoins!F7</f>
        <v>kg</v>
      </c>
    </row>
    <row r="18">
      <c r="A18"/>
      <c r="B18" t="str">
        <f>Besoins!B13</f>
        <v>Beurre de cuisine bloc 10 kg</v>
      </c>
      <c r="C18" s="11">
        <f>Besoins!E13</f>
        <v>0.06</v>
      </c>
      <c r="D18" t="str">
        <f>Besoins!F13</f>
        <v>kg</v>
      </c>
    </row>
    <row r="19">
      <c r="A19"/>
      <c r="B19" t="s">
        <v>160</v>
      </c>
      <c r="C19" s="11">
        <f>'Besoins'!$B$2*0.1</f>
        <v>0.1</v>
      </c>
      <c r="D19" t="s">
        <v>35</v>
      </c>
    </row>
    <row r="20">
      <c r="A20"/>
      <c r="B20" t="s">
        <v>161</v>
      </c>
      <c r="C20" s="11">
        <f>'Besoins'!$B$2*0.1</f>
        <v>0.1</v>
      </c>
      <c r="D20" t="s">
        <v>35</v>
      </c>
    </row>
    <row r="21">
      <c r="A21"/>
      <c r="B21" t="str">
        <f>Besoins!B10</f>
        <v>farine de blé tamisée type 55</v>
      </c>
      <c r="C21" s="11">
        <f>Besoins!E10</f>
        <v>0.1</v>
      </c>
      <c r="D21" t="str">
        <f>Besoins!F10</f>
        <v>kg</v>
      </c>
    </row>
    <row r="22">
      <c r="A22"/>
      <c r="B22" t="str">
        <f>Besoins!B19</f>
        <v>TOMATE ronde Espagne cat.I 67-82mm</v>
      </c>
      <c r="C22" s="11">
        <f>Besoins!E19</f>
        <v>1</v>
      </c>
      <c r="D22" t="str">
        <f>Besoins!F19</f>
        <v>kg</v>
      </c>
    </row>
    <row r="23">
      <c r="A23"/>
      <c r="B23" t="str">
        <f>Besoins!B9</f>
        <v>concentré de tomates</v>
      </c>
      <c r="C23" s="11">
        <f>Besoins!E9</f>
        <v>0.1</v>
      </c>
      <c r="D23" t="str">
        <f>Besoins!F9</f>
        <v>kg</v>
      </c>
    </row>
    <row r="24">
      <c r="A24"/>
      <c r="B24" t="s">
        <v>164</v>
      </c>
      <c r="C24" s="11">
        <f>'Besoins'!$B$2*1</f>
        <v>1</v>
      </c>
      <c r="D24" t="s">
        <v>25</v>
      </c>
    </row>
    <row r="25">
      <c r="A25"/>
      <c r="B25" t="str">
        <f>Besoins!B14</f>
        <v>AIL frais France cat.I 60-80mm</v>
      </c>
      <c r="C25" s="11">
        <f>Besoins!E14</f>
        <v>0.02</v>
      </c>
      <c r="D25" t="str">
        <f>Besoins!F14</f>
        <v>kg</v>
      </c>
    </row>
    <row r="26">
      <c r="A26"/>
      <c r="B26" t="s">
        <v>162</v>
      </c>
      <c r="C26" s="11">
        <f>'Besoins'!$B$2*1</f>
        <v>1</v>
      </c>
      <c r="D26" t="s">
        <v>44</v>
      </c>
    </row>
    <row r="27">
      <c r="A27" t="s" s="17">
        <v>165</v>
      </c>
      <c r="B27" t="str" s="14">
        <f>"[INCORPORER] "&amp;Procedure!D6</f>
        <v>[INCORPORER] 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v>
      </c>
      <c r="C27"/>
      <c r="D27"/>
    </row>
    <row r="28">
      <c r="A28" t="s" s="17">
        <v>166</v>
      </c>
      <c r="B28" t="str" s="14">
        <f>"[INCORPORER] "&amp;Procedure!D7</f>
        <v>[INCORPORER] Ajouter les tomates fraîches (s'il y a lieu), l'ail écrasé, le bouquet garni, le sel, le poivre et une pincée de sucre. Essuyer les bords intérieurs de la sauteuse avec du papier absorbant.</v>
      </c>
      <c r="C28"/>
      <c r="D28"/>
    </row>
    <row r="29">
      <c r="A29" t="s" s="17">
        <v>167</v>
      </c>
      <c r="B29" t="str" s="14">
        <f>"[COUVRIR] "&amp;Procedure!D8</f>
        <v>[COUVRIR] Couvrir et cuire la sauce tomate à très faible ébullition au four doux, en remuant de temps en temps avec une spatule à réduction.</v>
      </c>
      <c r="C29"/>
      <c r="D29"/>
    </row>
    <row r="30">
      <c r="A30"/>
      <c r="B30" t="str" s="18">
        <f>"ℹ "&amp;Procedure!E8</f>
        <v>ℹ</v>
      </c>
      <c r="C30"/>
      <c r="D30"/>
    </row>
    <row r="31">
      <c r="A31" t="s" s="17">
        <v>168</v>
      </c>
      <c r="B31" t="str" s="14">
        <f>"[PASSER] "&amp;Procedure!D9</f>
        <v>[PASSER] Passer la sauce tomate au chinois étamine en foulant sans excès. Vérifier l'onctuosité et l'assaisonnement.</v>
      </c>
      <c r="C31"/>
      <c r="D31"/>
    </row>
    <row r="32">
      <c r="A32" t="s" s="17">
        <v>169</v>
      </c>
      <c r="B32" t="str" s="14">
        <f>"[TAMPONNER] "&amp;Procedure!D10</f>
        <v>[TAMPONNER] Tamponner la sauce tomate (beurrer en surface) et la réserver à couvert au bain-marie, ou la refroidir rapidement.</v>
      </c>
      <c r="C32"/>
      <c r="D32"/>
    </row>
    <row r="33">
      <c r="A33"/>
      <c r="B33" t="str" s="18">
        <f>"ℹ "&amp;Procedure!E10</f>
        <v>ℹ</v>
      </c>
      <c r="C33"/>
      <c r="D33"/>
    </row>
    <row r="34">
      <c r="A34"/>
      <c r="B34"/>
      <c r="C34"/>
      <c r="D34"/>
    </row>
    <row r="35">
      <c r="A35" t="s" s="16">
        <v>170</v>
      </c>
      <c r="B35"/>
      <c r="C35"/>
      <c r="D35"/>
    </row>
    <row r="36">
      <c r="A36" t="s" s="17">
        <v>157</v>
      </c>
      <c r="B36" t="str" s="14">
        <f>"[MAINTENIR] "&amp;Procedure!D11</f>
        <v>[MAINTENIR] Maintenir la cuisson du fond blanc à très faible ébullition pendant 2h à 3h</v>
      </c>
      <c r="C36"/>
      <c r="D36"/>
    </row>
    <row r="37">
      <c r="A37" t="s" s="17">
        <v>158</v>
      </c>
      <c r="B37" t="str" s="14">
        <f>"[PASSER] "&amp;Procedure!D12</f>
        <v>[PASSER] Passer le fond blanc au chinois étamine sans le remuer</v>
      </c>
      <c r="C37"/>
      <c r="D37"/>
    </row>
    <row r="38">
      <c r="A38" t="s" s="17">
        <v>159</v>
      </c>
      <c r="B38" t="str" s="14">
        <f>"[REFROIDIR] "&amp;Procedure!D13</f>
        <v>[REFROIDIR] Refroidir le fond rapidement</v>
      </c>
      <c r="C38"/>
      <c r="D38"/>
    </row>
    <row r="39">
      <c r="A39"/>
      <c r="B39"/>
      <c r="C39"/>
      <c r="D39"/>
    </row>
    <row r="40">
      <c r="A40" t="s" s="16">
        <v>171</v>
      </c>
      <c r="B40"/>
      <c r="C40"/>
      <c r="D40"/>
    </row>
    <row r="41">
      <c r="A41" t="s" s="17">
        <v>157</v>
      </c>
      <c r="B41" t="str" s="14">
        <f>"[CONCASSER] "&amp;Procedure!D14</f>
        <v>[CONCASSER] Concasser les os et parures de veau — blanchir à l'eau froide</v>
      </c>
      <c r="C41"/>
      <c r="D41"/>
    </row>
    <row r="42">
      <c r="A42"/>
      <c r="B42" t="str" s="18">
        <f>"ℹ "&amp;Procedure!E14</f>
        <v>ℹ</v>
      </c>
      <c r="C42"/>
      <c r="D42"/>
    </row>
    <row r="43">
      <c r="A43" t="s" s="17">
        <v>158</v>
      </c>
      <c r="B43" t="str" s="14">
        <f>"[ÉPLUCHER] "&amp;Procedure!D15</f>
        <v>[ÉPLUCHER] Rafraîchir les ingrédients de base à l'eau courante</v>
      </c>
      <c r="C43"/>
      <c r="D43"/>
    </row>
    <row r="44">
      <c r="A44"/>
      <c r="B44" t="str" s="18">
        <f>"ℹ "&amp;Procedure!E15</f>
        <v>ℹ</v>
      </c>
      <c r="C44"/>
      <c r="D44"/>
    </row>
    <row r="45">
      <c r="A45" t="s" s="17">
        <v>159</v>
      </c>
      <c r="B45" t="str" s="14">
        <f>"[MARQUER] "&amp;Procedure!D16</f>
        <v>[MARQUER] Marquer le fond blanc en cuisson</v>
      </c>
      <c r="C45"/>
      <c r="D45"/>
    </row>
    <row r="46">
      <c r="A46"/>
      <c r="B46" t="str" s="18">
        <f>"ℹ "&amp;Procedure!E16</f>
        <v>ℹ</v>
      </c>
      <c r="C46"/>
      <c r="D46"/>
    </row>
    <row r="47">
      <c r="A47" t="s" s="17">
        <v>163</v>
      </c>
      <c r="B47" t="str" s="14">
        <f>"[ÉCUMER] "&amp;Procedure!D17</f>
        <v>[ÉCUMER] Écumer soigneusement</v>
      </c>
      <c r="C47"/>
      <c r="D47"/>
    </row>
    <row r="48">
      <c r="A48"/>
      <c r="B48" t="str" s="18">
        <f>"ℹ "&amp;Procedure!E17</f>
        <v>ℹ</v>
      </c>
      <c r="C48"/>
      <c r="D48"/>
    </row>
    <row r="49">
      <c r="A49" t="s" s="17">
        <v>165</v>
      </c>
      <c r="B49" t="str" s="14">
        <f>"[ÉPLUCHER] "&amp;Procedure!D18</f>
        <v>[ÉPLUCHER] Préparer les éléments de la garniture aromatique</v>
      </c>
      <c r="C49"/>
      <c r="D49"/>
    </row>
    <row r="50">
      <c r="A50"/>
      <c r="B50" t="str" s="18">
        <f>"ℹ "&amp;Procedure!E18</f>
        <v>ℹ</v>
      </c>
      <c r="C50"/>
      <c r="D50"/>
    </row>
    <row r="51">
      <c r="A51" t="s" s="17">
        <v>166</v>
      </c>
      <c r="B51" t="str" s="14">
        <f>"[MOUILLER] "&amp;Procedure!D19</f>
        <v>[MOUILLER] Ajouter la garniture aromatique dans le fond blanc</v>
      </c>
      <c r="C51"/>
      <c r="D51"/>
    </row>
    <row r="52">
      <c r="A52"/>
      <c r="B52"/>
      <c r="C52"/>
      <c r="D52"/>
    </row>
    <row r="53">
      <c r="A53" t="s" s="19">
        <v>22</v>
      </c>
      <c r="B53"/>
      <c r="C53"/>
      <c r="D53"/>
    </row>
  </sheetData>
  <sheetProtection sheet="1"/>
  <mergeCells count="33">
    <mergeCell ref="A1:D1"/>
    <mergeCell ref="A2:D2"/>
    <mergeCell ref="A4:D4"/>
    <mergeCell ref="B5:D5"/>
    <mergeCell ref="B6:D6"/>
    <mergeCell ref="B7:D7"/>
    <mergeCell ref="B9:D9"/>
    <mergeCell ref="B10:D10"/>
    <mergeCell ref="B16:D16"/>
    <mergeCell ref="B27:D27"/>
    <mergeCell ref="B28:D28"/>
    <mergeCell ref="B29:D29"/>
    <mergeCell ref="B30:D30"/>
    <mergeCell ref="B31:D31"/>
    <mergeCell ref="B32:D32"/>
    <mergeCell ref="B33:D33"/>
    <mergeCell ref="A35:D35"/>
    <mergeCell ref="B36:D36"/>
    <mergeCell ref="B37:D37"/>
    <mergeCell ref="B38:D38"/>
    <mergeCell ref="A40:D40"/>
    <mergeCell ref="B41:D41"/>
    <mergeCell ref="B42:D42"/>
    <mergeCell ref="B43:D43"/>
    <mergeCell ref="B44:D44"/>
    <mergeCell ref="B45:D45"/>
    <mergeCell ref="B46:D46"/>
    <mergeCell ref="B47:D47"/>
    <mergeCell ref="B48:D48"/>
    <mergeCell ref="B49:D49"/>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2026-08-01T00:42:25Z</dcterms:created>
  <dc:title>Sauce Tomate Fraîche</dc:title>
  <dc:subject/>
  <dc:creator>CUIS.web</dc:creator>
  <cp:lastModifiedBy/>
  <cp:keywords/>
  <dc:description>Export automatique — moteur récursif d'origine : Bernard Vandendaele</dc:description>
  <cp:category/>
  <dc:language>en-US</dc:language>
  <dcterms:modified xsi:type="dcterms:W3CDTF">2026-08-01T00:42:25Z</dcterms:modified>
  <cp:revision>1</cp:revision>
</cp:coreProperties>
</file>