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<sst xmlns="http://schemas.openxmlformats.org/spreadsheetml/2006/main" count="124" uniqueCount="124">
  <si>
    <t>Fiche technique</t>
  </si>
  <si>
    <t>Nom</t>
  </si>
  <si>
    <t>Sauce Mornay</t>
  </si>
  <si>
    <t>Code</t>
  </si>
  <si>
    <t>00SAU_REC013</t>
  </si>
  <si>
    <t>Classe</t>
  </si>
  <si>
    <t>Sauces blanches et veloutés (CUI.SAU.BLANCHES)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</si>
  <si>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</si>
  <si>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</si>
  <si>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</si>
  <si>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</si>
  <si>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</si>
  <si>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</si>
  <si>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</si>
  <si>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</si>
  <si>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</si>
  <si>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</si>
  <si>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</si>
  <si>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</si>
  <si>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</si>
  <si>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</si>
  <si>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02:53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</si>
  <si>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</si>
  <si>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</si>
  <si>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</si>
  <si>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</si>
  <si>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</si>
  <si>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</si>
  <si>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</si>
  <si>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</si>
  <si>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</si>
  <si>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</si>
  <si>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00001743</t>
  </si>
  <si>
    <t>farine de blé tamisée type 55</t>
  </si>
  <si>
    <t>Épicerie salée</t>
  </si>
  <si>
    <t>pc</t>
  </si>
  <si>
    <t>EPI-MUSCADE</t>
  </si>
  <si>
    <t>Noix de muscade entière</t>
  </si>
  <si>
    <t>Épices en poudre et graines</t>
  </si>
  <si>
    <t>kg</t>
  </si>
  <si>
    <t>EPI-PIMENT-CAYE</t>
  </si>
  <si>
    <t>Piment de Cayenne</t>
  </si>
  <si>
    <t>BEU-CUISINE</t>
  </si>
  <si>
    <t>Beurre de cuisine bloc 10 kg</t>
  </si>
  <si>
    <t>Beurres et margarines</t>
  </si>
  <si>
    <t>FROM-GRUYERE</t>
  </si>
  <si>
    <t>Gruyère râpé vrac</t>
  </si>
  <si>
    <t>Fromages de base cuisine</t>
  </si>
  <si>
    <t>LAIT-ENT-UHT</t>
  </si>
  <si>
    <t>Lait entier UHT 3,5% MG brique 1L</t>
  </si>
  <si>
    <t>Laits et laits en poudre</t>
  </si>
  <si>
    <t>00002405</t>
  </si>
  <si>
    <t>œufs jaunes liquides pasteurisés</t>
  </si>
  <si>
    <t>Œufs et ovoproduits</t>
  </si>
  <si>
    <t>Total</t>
  </si>
  <si>
    <t>Niveau</t>
  </si>
  <si>
    <t>Composant</t>
  </si>
  <si>
    <t>Type</t>
  </si>
  <si>
    <t>Quantité (pour 1 lt)</t>
  </si>
  <si>
    <t>recette</t>
  </si>
  <si>
    <t>Sauces blanches et veloutés</t>
  </si>
  <si>
    <t xml:space="preserve">    ↳ Sauce Béchamel</t>
  </si>
  <si>
    <t xml:space="preserve">        ↳ Roux Blanc</t>
  </si>
  <si>
    <t>Roux et liaisons de base</t>
  </si>
  <si>
    <t xml:space="preserve">            ↳ Beurre de cuisine bloc 10 kg</t>
  </si>
  <si>
    <t>matiere</t>
  </si>
  <si>
    <t xml:space="preserve">            ↳ farine de blé tamisée type 55</t>
  </si>
  <si>
    <t xml:space="preserve">        ↳ Lait entier UHT 3,5% MG brique 1L</t>
  </si>
  <si>
    <t xml:space="preserve">        ↳ Beurre de cuisine bloc 10 kg</t>
  </si>
  <si>
    <t xml:space="preserve">        ↳ Noix de muscade entière</t>
  </si>
  <si>
    <t xml:space="preserve">        ↳ Piment de Cayenne</t>
  </si>
  <si>
    <t xml:space="preserve">    ↳ œufs jaunes liquides pasteurisés</t>
  </si>
  <si>
    <t xml:space="preserve">    ↳ Gruyère râpé vrac</t>
  </si>
  <si>
    <t xml:space="preserve">    ↳ Beurre de cuisine bloc 10 kg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</si>
  <si>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</si>
  <si>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</si>
  <si>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</si>
  <si>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</si>
  <si>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</si>
  <si>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</si>
  <si>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</si>
  <si>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— Peser, mesurer et contrôler les denrées.</t>
  </si>
  <si>
    <t>Râper finement le fromage, ou le passer au tamis ou au mixeur.</t>
  </si>
  <si>
    <t>CLARIFIER</t>
  </si>
  <si>
    <t>Clarifier les œufs — Séparer les jaunes des blancs.</t>
  </si>
  <si>
    <t>CONFECTIONNER</t>
  </si>
  <si>
    <t>Confectionner la Sauce Béchamel et la maintenir chaude hors du feu.</t>
  </si>
  <si>
    <t>INCORPORER</t>
  </si>
  <si>
    <t>Ajouter les jaunes à la Sauce Béchamel placée hors du feu — Porter de nouveau à ébullition.</t>
  </si>
  <si>
    <t>PASSER</t>
  </si>
  <si>
    <t>Passer la sauce au chinois étamine.</t>
  </si>
  <si>
    <t>Ajouter délicatement le fromage haché sans fouetter — Effectuer de préférence le mélange à l'aide d'une fourchette.</t>
  </si>
  <si>
    <t>TAMPONNER</t>
  </si>
  <si>
    <t>Tamponner la sauce et la réserver à couvert au bain-marie.</t>
  </si>
  <si>
    <t>+ 63°C minimum</t>
  </si>
  <si>
    <t>Sauce Béchamel</t>
  </si>
  <si>
    <t>RÉALISER</t>
  </si>
  <si>
    <t>PORTER</t>
  </si>
  <si>
    <t>Porter le lait à ébullition.</t>
  </si>
  <si>
    <t>VERSER</t>
  </si>
  <si>
    <t>ASSAISONNER</t>
  </si>
  <si>
    <t>5 à 6 min</t>
  </si>
  <si>
    <t>Roux Blanc</t>
  </si>
  <si>
    <t>Mettre en place — Peser, mesurer et contrôler les denrées. Tamiser la farine. Découper le beurre en parcelles.</t>
  </si>
  <si>
    <t>ÉTUVER</t>
  </si>
  <si>
    <t>RÉDUIRE</t>
  </si>
  <si>
    <t>3 à 4 min</t>
  </si>
  <si>
    <t>REFROIDIR</t>
  </si>
  <si>
    <t>Refroidir rapidement — Retirer la sauteuse du feu. Si nécessaire, plonger le fond dans une plaque d'eau froide pour stopper la cuisson.</t>
  </si>
  <si>
    <t>Fiche technique — Sauce Mornay</t>
  </si>
  <si>
    <t>Sauce Mornay  00SAU_REC013</t>
  </si>
  <si>
    <t>1.</t>
  </si>
  <si>
    <t>2.</t>
  </si>
  <si>
    <t>3.</t>
  </si>
  <si>
    <t>4.</t>
  </si>
  <si>
    <t xml:space="preserve">    Sauce Béchamel</t>
  </si>
  <si>
    <t>5.</t>
  </si>
  <si>
    <t>6.</t>
  </si>
  <si>
    <t>7.</t>
  </si>
  <si>
    <t>8.</t>
  </si>
  <si>
    <t xml:space="preserve">    Beurre de cuisine bloc 10 kg</t>
  </si>
  <si>
    <t>↳ Sauce Béchamel  00SAU_REC012</t>
  </si>
  <si>
    <t xml:space="preserve">    Roux Blanc</t>
  </si>
  <si>
    <t>↳ Roux Blanc  00SAU_REC001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</si>
</sst>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2.2658</v>
      </c>
    </row>
    <row r="12">
      <c r="A12" t="s" s="3">
        <v>17</v>
      </c>
      <c r="B12" s="4">
        <v>2.2658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2.2658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0.06</v>
      </c>
      <c r="E7" s="11">
        <f>D7*$B$2</f>
        <v>0.06</v>
      </c>
      <c r="F7" t="s">
        <v>35</v>
      </c>
      <c r="G7" s="4">
        <f>E7*0</f>
        <v>0</v>
      </c>
    </row>
    <row r="8">
      <c r="A8" t="s">
        <v>36</v>
      </c>
      <c r="B8" t="s">
        <v>37</v>
      </c>
      <c r="C8" t="s">
        <v>38</v>
      </c>
      <c r="D8" s="9">
        <v>0.002</v>
      </c>
      <c r="E8" s="11">
        <f>D8*$B$2</f>
        <v>0.002</v>
      </c>
      <c r="F8" t="s">
        <v>39</v>
      </c>
      <c r="G8" s="4">
        <f>E8*18</f>
        <v>0.036</v>
      </c>
    </row>
    <row r="9">
      <c r="A9" t="s">
        <v>40</v>
      </c>
      <c r="B9" t="s">
        <v>41</v>
      </c>
      <c r="C9" t="s">
        <v>38</v>
      </c>
      <c r="D9" s="9">
        <v>0.001</v>
      </c>
      <c r="E9" s="11">
        <f>D9*$B$2</f>
        <v>0.001</v>
      </c>
      <c r="F9" t="s">
        <v>39</v>
      </c>
      <c r="G9" s="4">
        <f>E9*9.8</f>
        <v>0.0098</v>
      </c>
    </row>
    <row r="10">
      <c r="A10" t="s">
        <v>42</v>
      </c>
      <c r="B10" t="s">
        <v>43</v>
      </c>
      <c r="C10" t="s">
        <v>44</v>
      </c>
      <c r="D10" s="9">
        <v>0.1</v>
      </c>
      <c r="E10" s="11">
        <f>D10*$B$2</f>
        <v>0.1</v>
      </c>
      <c r="F10" t="s">
        <v>39</v>
      </c>
      <c r="G10" s="4">
        <f>E10*4.9</f>
        <v>0.49</v>
      </c>
    </row>
    <row r="11">
      <c r="A11" t="s">
        <v>45</v>
      </c>
      <c r="B11" t="s">
        <v>46</v>
      </c>
      <c r="C11" t="s">
        <v>47</v>
      </c>
      <c r="D11" s="9">
        <v>0.08</v>
      </c>
      <c r="E11" s="11">
        <f>D11*$B$2</f>
        <v>0.08</v>
      </c>
      <c r="F11" t="s">
        <v>39</v>
      </c>
      <c r="G11" s="4">
        <f>E11*8.5</f>
        <v>0.68</v>
      </c>
    </row>
    <row r="12">
      <c r="A12" t="s">
        <v>48</v>
      </c>
      <c r="B12" t="s">
        <v>49</v>
      </c>
      <c r="C12" t="s">
        <v>50</v>
      </c>
      <c r="D12" s="9">
        <v>1</v>
      </c>
      <c r="E12" s="11">
        <f>D12*$B$2</f>
        <v>1</v>
      </c>
      <c r="F12" t="s">
        <v>25</v>
      </c>
      <c r="G12" s="4">
        <f>E12*1.05</f>
        <v>1.05</v>
      </c>
    </row>
    <row r="13">
      <c r="A13" t="s" s="12">
        <v>51</v>
      </c>
      <c r="B13" t="s">
        <v>52</v>
      </c>
      <c r="C13" t="s">
        <v>53</v>
      </c>
      <c r="D13" s="9">
        <v>0.06</v>
      </c>
      <c r="E13" s="11">
        <f>D13*$B$2</f>
        <v>0.06</v>
      </c>
      <c r="F13" t="s">
        <v>35</v>
      </c>
      <c r="G13" s="4">
        <f>E13*0</f>
        <v>0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</v>
      </c>
      <c r="E2" t="s">
        <v>25</v>
      </c>
      <c r="F2" t="s">
        <v>60</v>
      </c>
    </row>
    <row r="3">
      <c r="A3">
        <v>1</v>
      </c>
      <c r="B3" t="s">
        <v>61</v>
      </c>
      <c r="C3" t="s">
        <v>59</v>
      </c>
      <c r="D3" s="11">
        <v>1</v>
      </c>
      <c r="E3" t="s">
        <v>25</v>
      </c>
      <c r="F3" t="s">
        <v>60</v>
      </c>
    </row>
    <row r="4">
      <c r="A4">
        <v>2</v>
      </c>
      <c r="B4" t="s">
        <v>62</v>
      </c>
      <c r="C4" t="s">
        <v>59</v>
      </c>
      <c r="D4" s="11">
        <v>0.12</v>
      </c>
      <c r="E4" t="s">
        <v>39</v>
      </c>
      <c r="F4" t="s">
        <v>63</v>
      </c>
    </row>
    <row r="5">
      <c r="A5">
        <v>3</v>
      </c>
      <c r="B5" t="s">
        <v>64</v>
      </c>
      <c r="C5" t="s">
        <v>65</v>
      </c>
      <c r="D5" s="11">
        <v>0.06</v>
      </c>
      <c r="E5" t="s">
        <v>39</v>
      </c>
      <c r="F5" t="s">
        <v>44</v>
      </c>
    </row>
    <row r="6">
      <c r="A6">
        <v>3</v>
      </c>
      <c r="B6" t="s">
        <v>66</v>
      </c>
      <c r="C6" t="s">
        <v>65</v>
      </c>
      <c r="D6" s="11">
        <v>0.06</v>
      </c>
      <c r="E6" t="s">
        <v>39</v>
      </c>
      <c r="F6" t="s">
        <v>34</v>
      </c>
    </row>
    <row r="7">
      <c r="A7">
        <v>2</v>
      </c>
      <c r="B7" t="s">
        <v>67</v>
      </c>
      <c r="C7" t="s">
        <v>65</v>
      </c>
      <c r="D7" s="11">
        <v>1</v>
      </c>
      <c r="E7" t="s">
        <v>25</v>
      </c>
      <c r="F7" t="s">
        <v>50</v>
      </c>
    </row>
    <row r="8">
      <c r="A8">
        <v>2</v>
      </c>
      <c r="B8" t="s">
        <v>68</v>
      </c>
      <c r="C8" t="s">
        <v>65</v>
      </c>
      <c r="D8" s="11">
        <v>0.02</v>
      </c>
      <c r="E8" t="s">
        <v>39</v>
      </c>
      <c r="F8" t="s">
        <v>44</v>
      </c>
    </row>
    <row r="9">
      <c r="A9">
        <v>2</v>
      </c>
      <c r="B9" t="s">
        <v>69</v>
      </c>
      <c r="C9" t="s">
        <v>65</v>
      </c>
      <c r="D9" s="11">
        <v>0.002</v>
      </c>
      <c r="E9" t="s">
        <v>39</v>
      </c>
      <c r="F9" t="s">
        <v>38</v>
      </c>
    </row>
    <row r="10">
      <c r="A10">
        <v>2</v>
      </c>
      <c r="B10" t="s">
        <v>70</v>
      </c>
      <c r="C10" t="s">
        <v>65</v>
      </c>
      <c r="D10" s="11">
        <v>0.001</v>
      </c>
      <c r="E10" t="s">
        <v>39</v>
      </c>
      <c r="F10" t="s">
        <v>38</v>
      </c>
    </row>
    <row r="11">
      <c r="A11">
        <v>1</v>
      </c>
      <c r="B11" t="s">
        <v>71</v>
      </c>
      <c r="C11" t="s">
        <v>65</v>
      </c>
      <c r="D11" s="11">
        <v>0.06</v>
      </c>
      <c r="E11" t="s">
        <v>39</v>
      </c>
      <c r="F11" t="s">
        <v>53</v>
      </c>
    </row>
    <row r="12">
      <c r="A12">
        <v>1</v>
      </c>
      <c r="B12" t="s">
        <v>72</v>
      </c>
      <c r="C12" t="s">
        <v>65</v>
      </c>
      <c r="D12" s="11">
        <v>0.08</v>
      </c>
      <c r="E12" t="s">
        <v>39</v>
      </c>
      <c r="F12" t="s">
        <v>47</v>
      </c>
    </row>
    <row r="13">
      <c r="A13">
        <v>1</v>
      </c>
      <c r="B13" t="s">
        <v>73</v>
      </c>
      <c r="C13" t="s">
        <v>65</v>
      </c>
      <c r="D13" s="11">
        <v>0.02</v>
      </c>
      <c r="E13" t="s">
        <v>39</v>
      </c>
      <c r="F13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>
        <v>1</v>
      </c>
      <c r="C2" t="s">
        <v>80</v>
      </c>
      <c r="D2" t="s" s="14">
        <v>81</v>
      </c>
      <c r="E2" t="s" s="14"/>
      <c r="F2"/>
    </row>
    <row r="3">
      <c r="A3" t="s">
        <v>2</v>
      </c>
      <c r="B3">
        <v>2</v>
      </c>
      <c r="C3"/>
      <c r="D3" t="s" s="14">
        <v>82</v>
      </c>
      <c r="E3" t="s" s="14"/>
      <c r="F3"/>
    </row>
    <row r="4">
      <c r="A4" t="s">
        <v>2</v>
      </c>
      <c r="B4">
        <v>3</v>
      </c>
      <c r="C4" t="s">
        <v>83</v>
      </c>
      <c r="D4" t="s" s="14">
        <v>84</v>
      </c>
      <c r="E4" t="s" s="14"/>
      <c r="F4"/>
    </row>
    <row r="5">
      <c r="A5" t="s">
        <v>2</v>
      </c>
      <c r="B5">
        <v>4</v>
      </c>
      <c r="C5" t="s">
        <v>85</v>
      </c>
      <c r="D5" t="s" s="14">
        <v>86</v>
      </c>
      <c r="E5" t="s" s="14"/>
      <c r="F5"/>
    </row>
    <row r="6">
      <c r="A6" t="s">
        <v>2</v>
      </c>
      <c r="B6">
        <v>5</v>
      </c>
      <c r="C6" t="s">
        <v>87</v>
      </c>
      <c r="D6" t="s" s="14">
        <v>88</v>
      </c>
      <c r="E6" t="s" s="14"/>
      <c r="F6"/>
    </row>
    <row r="7">
      <c r="A7" t="s">
        <v>2</v>
      </c>
      <c r="B7">
        <v>6</v>
      </c>
      <c r="C7" t="s">
        <v>89</v>
      </c>
      <c r="D7" t="s" s="14">
        <v>90</v>
      </c>
      <c r="E7" t="s" s="14"/>
      <c r="F7"/>
    </row>
    <row r="8">
      <c r="A8" t="s">
        <v>2</v>
      </c>
      <c r="B8">
        <v>7</v>
      </c>
      <c r="C8" t="s">
        <v>87</v>
      </c>
      <c r="D8" t="s" s="14">
        <v>91</v>
      </c>
      <c r="E8" t="s" s="14"/>
      <c r="F8"/>
    </row>
    <row r="9">
      <c r="A9" t="s">
        <v>2</v>
      </c>
      <c r="B9">
        <v>8</v>
      </c>
      <c r="C9" t="s">
        <v>92</v>
      </c>
      <c r="D9" t="s" s="14">
        <v>93</v>
      </c>
      <c r="E9" t="s" s="14">
        <v>94</v>
      </c>
      <c r="F9"/>
    </row>
    <row r="10">
      <c r="A10" t="s">
        <v>95</v>
      </c>
      <c r="B10">
        <v>1</v>
      </c>
      <c r="C10" t="s">
        <v>80</v>
      </c>
      <c r="D10" t="s" s="14">
        <v>81</v>
      </c>
      <c r="E10" t="s" s="14"/>
      <c r="F10"/>
    </row>
    <row r="11">
      <c r="A11" t="s">
        <v>95</v>
      </c>
      <c r="B11">
        <v>2</v>
      </c>
      <c r="C11" t="s">
        <v>96</v>
      </c>
      <c r="D11" t="inlineStr" s="14">
        <is>
          <t>Réaliser le Roux Blanc et le refroidir — Le réaliser dans une sauteuse suffisamment grande pour pouvoir incorporer le lait facilement. Arrêter la cuisson lorsqu'il blanchit et devient mousseux. Le laisser refroidir.</t>
        </is>
      </c>
      <c r="E11" t="s" s="14"/>
      <c r="F11"/>
    </row>
    <row r="12">
      <c r="A12" t="s">
        <v>95</v>
      </c>
      <c r="B12">
        <v>3</v>
      </c>
      <c r="C12" t="s">
        <v>97</v>
      </c>
      <c r="D12" t="s" s="14">
        <v>98</v>
      </c>
      <c r="E12" t="s" s="14"/>
      <c r="F12"/>
    </row>
    <row r="13">
      <c r="A13" t="s">
        <v>95</v>
      </c>
      <c r="B13">
        <v>4</v>
      </c>
      <c r="C13" t="s">
        <v>99</v>
      </c>
      <c r="D13" t="inlineStr" s="14">
        <is>
          <t>Confectionner la sauce Béchamel — Verser la moitié du lait bouillant en une seule fois sur le roux froid. Mélanger hors du feu au fouet à sauce. Verser progressivement le reste du lait sans arrêter de remuer. La consistance doit être lisse, homogène et sans grumeaux.</t>
        </is>
      </c>
      <c r="E13" t="s" s="14"/>
      <c r="F13"/>
    </row>
    <row r="14">
      <c r="A14" t="s">
        <v>95</v>
      </c>
      <c r="B14">
        <v>5</v>
      </c>
      <c r="C14" t="s">
        <v>100</v>
      </c>
      <c r="D14" t="inlineStr" s="14">
        <is>
          <t>Assaisonner et cuire — Assaisonner avec le sel, le piment de Cayenne et quelques râpures de noix de muscade. Porter à ébullition et laisser bouillir très lentement sans cesser de remuer.</t>
        </is>
      </c>
      <c r="E14" t="s" s="14">
        <v>101</v>
      </c>
      <c r="F14"/>
    </row>
    <row r="15">
      <c r="A15" t="s">
        <v>95</v>
      </c>
      <c r="B15">
        <v>6</v>
      </c>
      <c r="C15" t="s">
        <v>89</v>
      </c>
      <c r="D15" t="inlineStr" s="14">
        <is>
          <t>Passer, tamponner et réserver — Vérifier l'onctuosité et l'assaisonnement. Passer au chinois étamine en foulant au pochon. Corner les bords. Tamponner la surface avec quelques parcelles de beurre pour éviter la formation d'une peau. Réserver à couvert au bain-marie.</t>
        </is>
      </c>
      <c r="E15" t="s" s="14">
        <v>94</v>
      </c>
      <c r="F15"/>
    </row>
    <row r="16">
      <c r="A16" t="s">
        <v>102</v>
      </c>
      <c r="B16">
        <v>1</v>
      </c>
      <c r="C16" t="s">
        <v>80</v>
      </c>
      <c r="D16" t="s" s="14">
        <v>103</v>
      </c>
      <c r="E16" t="s" s="14"/>
      <c r="F16"/>
    </row>
    <row r="17">
      <c r="A17" t="s">
        <v>102</v>
      </c>
      <c r="B17">
        <v>2</v>
      </c>
      <c r="C17" t="s">
        <v>104</v>
      </c>
      <c r="D17" t="inlineStr" s="14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17" t="s" s="14"/>
      <c r="F17"/>
    </row>
    <row r="18">
      <c r="A18" t="s">
        <v>102</v>
      </c>
      <c r="B18">
        <v>3</v>
      </c>
      <c r="C18" t="s">
        <v>105</v>
      </c>
      <c r="D18" t="inlineStr" s="14">
        <is>
          <t>Cuire le roux blanc — Cuire très doucement à feu réduit sans arrêter de mélanger. Arrêter la cuisson lorsqu'il blanchit et devient mousseux — on dit alors qu'il « fleurit ».</t>
        </is>
      </c>
      <c r="E18" t="s" s="14">
        <v>106</v>
      </c>
      <c r="F18"/>
    </row>
    <row r="19">
      <c r="A19" t="s">
        <v>102</v>
      </c>
      <c r="B19">
        <v>4</v>
      </c>
      <c r="C19" t="s">
        <v>107</v>
      </c>
      <c r="D19" t="s" s="14">
        <v>108</v>
      </c>
      <c r="E19" t="s" s="14"/>
      <c r="F1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7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109</v>
      </c>
      <c r="B1"/>
      <c r="C1"/>
      <c r="D1"/>
    </row>
    <row r="2">
      <c r="A2" t="str" s="15">
        <f>"00SAU_REC013 · CUI.SAU.BLANCHES · référence : "&amp;Besoins!B3&amp;" "&amp;Besoins!C3&amp;" · multiplicateur réglable sur la feuille ""Besoins"""</f>
        <v>00SAU_REC013 · CUI.SAU.BLANCHES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110</v>
      </c>
      <c r="B4"/>
      <c r="C4"/>
      <c r="D4"/>
    </row>
    <row r="5">
      <c r="A5" t="s" s="17">
        <v>111</v>
      </c>
      <c r="B5" t="str" s="14">
        <f>"[METTRE EN PLACE] "&amp;Procedure!D2</f>
        <v>[METTRE EN PLACE] Mettre en place — Peser, mesurer et contrôler les denrées.</v>
      </c>
      <c r="C5"/>
      <c r="D5"/>
    </row>
    <row r="6">
      <c r="A6" t="s" s="17">
        <v>112</v>
      </c>
      <c r="B6" t="str" s="14">
        <f>Procedure!D3</f>
        <v>Râper finement le fromage, ou le passer au tamis ou au mixeur.</v>
      </c>
      <c r="C6"/>
      <c r="D6"/>
    </row>
    <row r="7">
      <c r="A7"/>
      <c r="B7" t="str">
        <f>Besoins!B11</f>
        <v>Gruyère râpé vrac</v>
      </c>
      <c r="C7" s="11">
        <f>Besoins!E11</f>
        <v>0.08</v>
      </c>
      <c r="D7" t="str">
        <f>Besoins!F11</f>
        <v>kg</v>
      </c>
    </row>
    <row r="8">
      <c r="A8" t="s" s="17">
        <v>113</v>
      </c>
      <c r="B8" t="str" s="14">
        <f>"[CLARIFIER] "&amp;Procedure!D4</f>
        <v>[CLARIFIER] Clarifier les œufs — Séparer les jaunes des blancs.</v>
      </c>
      <c r="C8"/>
      <c r="D8"/>
    </row>
    <row r="9">
      <c r="A9"/>
      <c r="B9" t="str">
        <f>Besoins!B13</f>
        <v>œufs jaunes liquides pasteurisés</v>
      </c>
      <c r="C9" s="11">
        <f>Besoins!E13</f>
        <v>0.06</v>
      </c>
      <c r="D9" t="str">
        <f>Besoins!F13</f>
        <v>kg</v>
      </c>
    </row>
    <row r="10">
      <c r="A10" t="s" s="17">
        <v>114</v>
      </c>
      <c r="B10" t="str" s="14">
        <f>"[CONFECTIONNER] "&amp;Procedure!D5</f>
        <v>[CONFECTIONNER] Confectionner la Sauce Béchamel et la maintenir chaude hors du feu.</v>
      </c>
      <c r="C10"/>
      <c r="D10"/>
    </row>
    <row r="11">
      <c r="A11"/>
      <c r="B11" t="s">
        <v>115</v>
      </c>
      <c r="C11" s="11">
        <f>'Besoins'!$B$2*1</f>
        <v>1</v>
      </c>
      <c r="D11" t="s">
        <v>25</v>
      </c>
    </row>
    <row r="12">
      <c r="A12"/>
      <c r="B12" t="str">
        <f>Besoins!B13</f>
        <v>œufs jaunes liquides pasteurisés</v>
      </c>
      <c r="C12" s="11">
        <f>Besoins!E13</f>
        <v>0.06</v>
      </c>
      <c r="D12" t="str">
        <f>Besoins!F13</f>
        <v>kg</v>
      </c>
    </row>
    <row r="13">
      <c r="A13" t="s" s="17">
        <v>116</v>
      </c>
      <c r="B13" t="str" s="14">
        <f>"[INCORPORER] "&amp;Procedure!D6</f>
        <v>[INCORPORER] Ajouter les jaunes à la Sauce Béchamel placée hors du feu — Porter de nouveau à ébullition.</v>
      </c>
      <c r="C13"/>
      <c r="D13"/>
    </row>
    <row r="14">
      <c r="A14"/>
      <c r="B14" t="str">
        <f>Besoins!B11</f>
        <v>Gruyère râpé vrac</v>
      </c>
      <c r="C14" s="11">
        <f>Besoins!E11</f>
        <v>0.08</v>
      </c>
      <c r="D14" t="str">
        <f>Besoins!F11</f>
        <v>kg</v>
      </c>
    </row>
    <row r="15">
      <c r="A15" t="s" s="17">
        <v>117</v>
      </c>
      <c r="B15" t="str" s="14">
        <f>"[PASSER] "&amp;Procedure!D7</f>
        <v>[PASSER] Passer la sauce au chinois étamine.</v>
      </c>
      <c r="C15"/>
      <c r="D15"/>
    </row>
    <row r="16">
      <c r="A16" t="s" s="17">
        <v>118</v>
      </c>
      <c r="B16" t="str" s="14">
        <f>"[INCORPORER] "&amp;Procedure!D8</f>
        <v>[INCORPORER] Ajouter délicatement le fromage haché sans fouetter — Effectuer de préférence le mélange à l'aide d'une fourchette.</v>
      </c>
      <c r="C16"/>
      <c r="D16"/>
    </row>
    <row r="17">
      <c r="A17" t="s" s="17">
        <v>119</v>
      </c>
      <c r="B17" t="str" s="14">
        <f>"[TAMPONNER] "&amp;Procedure!D9</f>
        <v>[TAMPONNER] Tamponner la sauce et la réserver à couvert au bain-marie.</v>
      </c>
      <c r="C17"/>
      <c r="D17"/>
    </row>
    <row r="18">
      <c r="A18"/>
      <c r="B18" t="s">
        <v>120</v>
      </c>
      <c r="C18" s="11">
        <f>'Besoins'!$B$2*0.02</f>
        <v>0.02</v>
      </c>
      <c r="D18" t="s">
        <v>39</v>
      </c>
    </row>
    <row r="19">
      <c r="A19"/>
      <c r="B19" t="str" s="18">
        <f>"ℹ "&amp;Procedure!E9</f>
        <v>ℹ</v>
      </c>
      <c r="C19"/>
      <c r="D19"/>
    </row>
    <row r="20">
      <c r="A20"/>
      <c r="B20"/>
      <c r="C20"/>
      <c r="D20"/>
    </row>
    <row r="21">
      <c r="A21" t="s" s="16">
        <v>121</v>
      </c>
      <c r="B21"/>
      <c r="C21"/>
      <c r="D21"/>
    </row>
    <row r="22">
      <c r="A22" t="s" s="17">
        <v>111</v>
      </c>
      <c r="B22" t="str" s="14">
        <f>"[METTRE EN PLACE] "&amp;Procedure!D10</f>
        <v>[METTRE EN PLACE] Mettre en place — Peser, mesurer et contrôler les denrées.</v>
      </c>
      <c r="C22"/>
      <c r="D22"/>
    </row>
    <row r="23">
      <c r="A23" t="s" s="17">
        <v>112</v>
      </c>
      <c r="B23" t="str" s="14">
        <f>"[RÉALISER] "&amp;Procedure!D11</f>
        <v>[RÉALISER] Réaliser le Roux Blanc et le refroidir — Le réaliser dans une sauteuse suffisamment grande pour pouvoir incorporer le lait facilement. Arrêter la cuisson lorsqu'il blanchit et devient mousseux. Le laisser refroidir.</v>
      </c>
      <c r="C23"/>
      <c r="D23"/>
    </row>
    <row r="24">
      <c r="A24"/>
      <c r="B24" t="s">
        <v>122</v>
      </c>
      <c r="C24" s="11">
        <f>'Besoins'!$B$2*0.12</f>
        <v>0.12</v>
      </c>
      <c r="D24" t="s">
        <v>39</v>
      </c>
    </row>
    <row r="25">
      <c r="A25" t="s" s="17">
        <v>113</v>
      </c>
      <c r="B25" t="str" s="14">
        <f>"[PORTER] "&amp;Procedure!D12</f>
        <v>[PORTER] Porter le lait à ébullition.</v>
      </c>
      <c r="C25"/>
      <c r="D25"/>
    </row>
    <row r="26">
      <c r="A26"/>
      <c r="B26" t="str">
        <f>Besoins!B12</f>
        <v>Lait entier UHT 3,5% MG brique 1L</v>
      </c>
      <c r="C26" s="11">
        <f>Besoins!E12</f>
        <v>1</v>
      </c>
      <c r="D26" t="str">
        <f>Besoins!F12</f>
        <v>lt</v>
      </c>
    </row>
    <row r="27">
      <c r="A27" t="s" s="17">
        <v>114</v>
      </c>
      <c r="B27" t="str" s="14">
        <f>"[VERSER] "&amp;Procedure!D13</f>
        <v>[VERSER] Confectionner la sauce Béchamel — Verser la moitié du lait bouillant en une seule fois sur le roux froid. Mélanger hors du feu au fouet à sauce. Verser progressivement le reste du lait sans arrêter de remuer. La consistance doit être lisse, homogène et sans grumeaux.</v>
      </c>
      <c r="C27"/>
      <c r="D27"/>
    </row>
    <row r="28">
      <c r="A28"/>
      <c r="B28" t="str">
        <f>Besoins!B12</f>
        <v>Lait entier UHT 3,5% MG brique 1L</v>
      </c>
      <c r="C28" s="11">
        <f>Besoins!E12</f>
        <v>1</v>
      </c>
      <c r="D28" t="str">
        <f>Besoins!F12</f>
        <v>lt</v>
      </c>
    </row>
    <row r="29">
      <c r="A29"/>
      <c r="B29" t="s">
        <v>122</v>
      </c>
      <c r="C29" s="11">
        <f>'Besoins'!$B$2*0.12</f>
        <v>0.12</v>
      </c>
      <c r="D29" t="s">
        <v>39</v>
      </c>
    </row>
    <row r="30">
      <c r="A30"/>
      <c r="B30" t="str">
        <f>Besoins!B8</f>
        <v>Noix de muscade entière</v>
      </c>
      <c r="C30" s="11">
        <f>Besoins!E8</f>
        <v>0.002</v>
      </c>
      <c r="D30" t="str">
        <f>Besoins!F8</f>
        <v>kg</v>
      </c>
    </row>
    <row r="31">
      <c r="A31"/>
      <c r="B31" t="str">
        <f>Besoins!B9</f>
        <v>Piment de Cayenne</v>
      </c>
      <c r="C31" s="11">
        <f>Besoins!E9</f>
        <v>0.001</v>
      </c>
      <c r="D31" t="str">
        <f>Besoins!F9</f>
        <v>kg</v>
      </c>
    </row>
    <row r="32">
      <c r="A32" t="s" s="17">
        <v>116</v>
      </c>
      <c r="B32" t="str" s="14">
        <f>"[ASSAISONNER] "&amp;Procedure!D14</f>
        <v>[ASSAISONNER] Assaisonner et cuire — Assaisonner avec le sel, le piment de Cayenne et quelques râpures de noix de muscade. Porter à ébullition et laisser bouillir très lentement sans cesser de remuer.</v>
      </c>
      <c r="C32"/>
      <c r="D32"/>
    </row>
    <row r="33">
      <c r="A33"/>
      <c r="B33" t="str" s="18">
        <f>"ℹ "&amp;Procedure!E14</f>
        <v>ℹ</v>
      </c>
      <c r="C33"/>
      <c r="D33"/>
    </row>
    <row r="34">
      <c r="A34" t="s" s="17">
        <v>117</v>
      </c>
      <c r="B34" t="str" s="14">
        <f>"[PASSER] "&amp;Procedure!D15</f>
        <v>[PASSER] Passer, tamponner et réserver — Vérifier l'onctuosité et l'assaisonnement. Passer au chinois étamine en foulant au pochon. Corner les bords. Tamponner la surface avec quelques parcelles de beurre pour éviter la formation d'une peau. Réserver à couvert au bain-marie.</v>
      </c>
      <c r="C34"/>
      <c r="D34"/>
    </row>
    <row r="35">
      <c r="A35"/>
      <c r="B35" t="s">
        <v>120</v>
      </c>
      <c r="C35" s="11">
        <f>'Besoins'!$B$2*0.02</f>
        <v>0.02</v>
      </c>
      <c r="D35" t="s">
        <v>39</v>
      </c>
    </row>
    <row r="36">
      <c r="A36"/>
      <c r="B36" t="str" s="18">
        <f>"ℹ "&amp;Procedure!E15</f>
        <v>ℹ</v>
      </c>
      <c r="C36"/>
      <c r="D36"/>
    </row>
    <row r="37">
      <c r="A37"/>
      <c r="B37"/>
      <c r="C37"/>
      <c r="D37"/>
    </row>
    <row r="38">
      <c r="A38" t="s" s="16">
        <v>123</v>
      </c>
      <c r="B38"/>
      <c r="C38"/>
      <c r="D38"/>
    </row>
    <row r="39">
      <c r="A39" t="s" s="17">
        <v>111</v>
      </c>
      <c r="B39" t="str" s="14">
        <f>"[METTRE EN PLACE] "&amp;Procedure!D16</f>
        <v>[METTRE EN PLACE] Mettre en place — Peser, mesurer et contrôler les denrées. Tamiser la farine. Découper le beurre en parcelles.</v>
      </c>
      <c r="C39"/>
      <c r="D39"/>
    </row>
    <row r="40">
      <c r="A40" t="s" s="17">
        <v>112</v>
      </c>
      <c r="B40" t="str" s="14">
        <f>"[ÉTUVER] "&amp;Procedure!D17</f>
        <v>[ÉTUVER] Réaliser le roux — Faire fondre le beurre en parcelles dans une sauteuse suffisamment grande. Ajouter la farine tamisée dès que le beurre est fondu. Mélanger à l'aide d'une spatule ou d'un fouet à sauce jusqu'à obtenir un mélange lisse et homogène.</v>
      </c>
      <c r="C40"/>
      <c r="D40"/>
    </row>
    <row r="41">
      <c r="A41"/>
      <c r="B41" t="s">
        <v>120</v>
      </c>
      <c r="C41" s="11">
        <f>'Besoins'!$B$2*0.06</f>
        <v>0.06</v>
      </c>
      <c r="D41" t="s">
        <v>39</v>
      </c>
    </row>
    <row r="42">
      <c r="A42"/>
      <c r="B42" t="str">
        <f>Besoins!B7</f>
        <v>farine de blé tamisée type 55</v>
      </c>
      <c r="C42" s="11">
        <f>Besoins!E7</f>
        <v>0.06</v>
      </c>
      <c r="D42" t="str">
        <f>Besoins!F7</f>
        <v>kg</v>
      </c>
    </row>
    <row r="43">
      <c r="A43" t="s" s="17">
        <v>113</v>
      </c>
      <c r="B43" t="str" s="14">
        <f>"[RÉDUIRE] "&amp;Procedure!D18</f>
        <v>[RÉDUIRE] Cuire le roux blanc — Cuire très doucement à feu réduit sans arrêter de mélanger. Arrêter la cuisson lorsqu'il blanchit et devient mousseux — on dit alors qu'il « fleurit ».</v>
      </c>
      <c r="C43"/>
      <c r="D43"/>
    </row>
    <row r="44">
      <c r="A44"/>
      <c r="B44" t="str" s="18">
        <f>"ℹ "&amp;Procedure!E18</f>
        <v>ℹ</v>
      </c>
      <c r="C44"/>
      <c r="D44"/>
    </row>
    <row r="45">
      <c r="A45" t="s" s="17">
        <v>114</v>
      </c>
      <c r="B45" t="str" s="14">
        <f>"[REFROIDIR] "&amp;Procedure!D19</f>
        <v>[REFROIDIR] Refroidir rapidement — Retirer la sauteuse du feu. Si nécessaire, plonger le fond dans une plaque d'eau froide pour stopper la cuisson.</v>
      </c>
      <c r="C45"/>
      <c r="D45"/>
    </row>
    <row r="46">
      <c r="A46"/>
      <c r="B46"/>
      <c r="C46"/>
      <c r="D46"/>
    </row>
    <row r="47">
      <c r="A47" t="s" s="19">
        <v>22</v>
      </c>
      <c r="B47"/>
      <c r="C47"/>
      <c r="D47"/>
    </row>
  </sheetData>
  <sheetProtection sheet="1"/>
  <mergeCells count="28">
    <mergeCell ref="A1:D1"/>
    <mergeCell ref="A2:D2"/>
    <mergeCell ref="A4:D4"/>
    <mergeCell ref="B5:D5"/>
    <mergeCell ref="B6:D6"/>
    <mergeCell ref="B8:D8"/>
    <mergeCell ref="B10:D10"/>
    <mergeCell ref="B13:D13"/>
    <mergeCell ref="B15:D15"/>
    <mergeCell ref="B16:D16"/>
    <mergeCell ref="B17:D17"/>
    <mergeCell ref="B19:D19"/>
    <mergeCell ref="A21:D21"/>
    <mergeCell ref="B22:D22"/>
    <mergeCell ref="B23:D23"/>
    <mergeCell ref="B25:D25"/>
    <mergeCell ref="B27:D27"/>
    <mergeCell ref="B32:D32"/>
    <mergeCell ref="B33:D33"/>
    <mergeCell ref="B34:D34"/>
    <mergeCell ref="B36:D36"/>
    <mergeCell ref="A38:D38"/>
    <mergeCell ref="B39:D39"/>
    <mergeCell ref="B40:D40"/>
    <mergeCell ref="B43:D43"/>
    <mergeCell ref="B44:D44"/>
    <mergeCell ref="B45:D45"/>
    <mergeCell ref="A47:D4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2026-08-01T00:53:22Z</dcterms:created>
  <dc:title>Sauce Mornay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2026-08-01T00:53:22Z</dcterms:modified>
  <cp:revision>1</cp:revision>
</cp:coreProperties>
</file>