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<sst xmlns="http://schemas.openxmlformats.org/spreadsheetml/2006/main" count="133" uniqueCount="133">
  <si>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</si>
  <si>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</si>
  <si>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FOND BRUN DE VEAU LIÉ</t>
  </si>
  <si>
    <t>Code</t>
  </si>
  <si>
    <t>GRO_CDR_B278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</si>
  <si>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</si>
  <si>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</si>
  <si>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</si>
  <si>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</si>
  <si>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</si>
  <si>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</si>
  <si>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</si>
  <si>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</si>
  <si>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</si>
  <si>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</si>
  <si>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</si>
  <si>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</si>
  <si>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</si>
  <si>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</si>
  <si>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</si>
  <si>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</si>
  <si>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</si>
  <si>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</si>
  <si>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</si>
  <si>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</si>
  <si>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</si>
  <si>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</si>
  <si>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</si>
  <si>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</si>
  <si>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</si>
  <si>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</si>
  <si>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</si>
  <si>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</si>
  <si>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</si>
  <si>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</si>
  <si>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</si>
  <si>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</si>
  <si>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</si>
  <si>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</si>
  <si>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HER-LAURIER</t>
  </si>
  <si>
    <t>Laurier sauce feuilles</t>
  </si>
  <si>
    <t>Herbes aromatiques séchées</t>
  </si>
  <si>
    <t>kg</t>
  </si>
  <si>
    <t>HER-THYM</t>
  </si>
  <si>
    <t>Thym séché</t>
  </si>
  <si>
    <t>FEC-PDT</t>
  </si>
  <si>
    <t>Fécule de pomme de terre</t>
  </si>
  <si>
    <t>Semoules &amp; amidons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</si>
  <si>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</si>
  <si>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</si>
  <si>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</si>
  <si>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</si>
  <si>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</si>
  <si>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</si>
  <si>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</si>
  <si>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</si>
  <si>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</si>
  <si>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</si>
  <si>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</si>
  <si>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</si>
  <si>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</si>
  <si>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</si>
  <si>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</si>
  <si>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</si>
  <si>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</si>
  <si>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</si>
  <si>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</si>
  <si>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</si>
  <si>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</si>
  <si>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</si>
  <si>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</t>
  </si>
  <si>
    <t>Fonds et bouillons de base</t>
  </si>
  <si>
    <t xml:space="preserve">        ↳ Os de veau (pieds, jarret)</t>
  </si>
  <si>
    <t>matiere</t>
  </si>
  <si>
    <t xml:space="preserve">        ↳ CAROTTE France extra colis 12kg</t>
  </si>
  <si>
    <t xml:space="preserve">        ↳ OIGNON jaune France cat.I 60-80mm</t>
  </si>
  <si>
    <t xml:space="preserve">        ↳ AIL frais France cat.I 60-80mm</t>
  </si>
  <si>
    <t xml:space="preserve">        ↳ TOMATE ronde Maroc cat.I 67-82mm</t>
  </si>
  <si>
    <t xml:space="preserve">        ↳ BOUQUET GARNI</t>
  </si>
  <si>
    <t>pc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</si>
  <si>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</si>
  <si>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</si>
  <si>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</si>
  <si>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</si>
  <si>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</si>
  <si>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</si>
  <si>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</si>
  <si>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↳ Fécule de pomme de terre</t>
  </si>
  <si>
    <t xml:space="preserve">    ↳ VIN BLANC CUISSON (L)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</si>
  <si>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</si>
  <si>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</si>
  <si>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</si>
  <si>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</si>
  <si>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</si>
  <si>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</si>
  <si>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</si>
  <si>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</si>
  <si>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</si>
  <si>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SUER</t>
  </si>
  <si>
    <t>Faire suer au beurre une fine Mirepoix (facultatif).</t>
  </si>
  <si>
    <t>LIER</t>
  </si>
  <si>
    <t>Réduire le fond — Ajouter le fond brun de veau ; le porter à ébullition, puis le réduire en le dépouillant et en l'écumant fréquemment.</t>
  </si>
  <si>
    <t>VÉRIFIER</t>
  </si>
  <si>
    <t>PASSER</t>
  </si>
  <si>
    <t>Passer le fond brun de veau lié au chinois étamine.</t>
  </si>
  <si>
    <t>+63°C ou +3°C max</t>
  </si>
  <si>
    <t>1440 min (repos)</t>
  </si>
  <si>
    <t>FOND BRUN DE VEAU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</si>
  <si>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</si>
  <si>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</si>
  <si>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</si>
  <si>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</si>
  <si>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</si>
  <si>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</si>
  <si>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</si>
  <si>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</si>
  <si>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 LIÉ</t>
  </si>
  <si>
    <t>FOND BRUN DE VEAU LIÉ  GRO_CDR_B278</t>
  </si>
  <si>
    <t>1.</t>
  </si>
  <si>
    <t>2.</t>
  </si>
  <si>
    <t>3.</t>
  </si>
  <si>
    <t xml:space="preserve">    FOND BRUN DE VEAU</t>
  </si>
  <si>
    <t>4.</t>
  </si>
  <si>
    <t xml:space="preserve">    VIN BLANC CUISSON (L) (conv.)</t>
  </si>
  <si>
    <t>5.</t>
  </si>
  <si>
    <t>6.</t>
  </si>
  <si>
    <t>↳ FOND BRUN DE VEAU  GRO_CDR_B258</t>
  </si>
  <si>
    <t xml:space="preserve">    BOUQUET GARNI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</si>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</sst>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6.9296</v>
      </c>
    </row>
    <row r="12">
      <c r="A12" t="s" s="3">
        <v>17</v>
      </c>
      <c r="B12" s="4">
        <v>6.9296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6.9296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E7*0.0043</f>
        <v>0.0129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38</v>
      </c>
      <c r="G8" s="4">
        <f>E8*24.02</f>
        <v>0.1201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E9*9.8</f>
        <v>0.0196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E10*8.5</f>
        <v>0.017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42</v>
      </c>
      <c r="G11" s="4">
        <f>E11*1.5</f>
        <v>0.03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42</v>
      </c>
      <c r="G12" s="4">
        <f>E12*6.5</f>
        <v>0.13</v>
      </c>
    </row>
    <row r="13">
      <c r="A13" t="s">
        <v>51</v>
      </c>
      <c r="B13" t="s">
        <v>52</v>
      </c>
      <c r="C13" t="s">
        <v>50</v>
      </c>
      <c r="D13" s="9">
        <v>0.2</v>
      </c>
      <c r="E13" s="11">
        <f>D13*$B$2</f>
        <v>0.2</v>
      </c>
      <c r="F13" t="s">
        <v>42</v>
      </c>
      <c r="G13" s="4">
        <f>E13*1.1</f>
        <v>0.22</v>
      </c>
    </row>
    <row r="14">
      <c r="A14" t="s">
        <v>53</v>
      </c>
      <c r="B14" t="s">
        <v>54</v>
      </c>
      <c r="C14" t="s">
        <v>50</v>
      </c>
      <c r="D14" s="9">
        <v>0.2</v>
      </c>
      <c r="E14" s="11">
        <f>D14*$B$2</f>
        <v>0.2</v>
      </c>
      <c r="F14" t="s">
        <v>42</v>
      </c>
      <c r="G14" s="4">
        <f>E14*0.4</f>
        <v>0.08</v>
      </c>
    </row>
    <row r="15">
      <c r="A15" t="s">
        <v>55</v>
      </c>
      <c r="B15" t="s">
        <v>56</v>
      </c>
      <c r="C15" t="s">
        <v>50</v>
      </c>
      <c r="D15" s="9">
        <v>0.4</v>
      </c>
      <c r="E15" s="11">
        <f>D15*$B$2</f>
        <v>0.4</v>
      </c>
      <c r="F15" t="s">
        <v>57</v>
      </c>
      <c r="G15" s="4">
        <f>E15*0.45</f>
        <v>0.18</v>
      </c>
    </row>
    <row r="16">
      <c r="A16" t="s">
        <v>58</v>
      </c>
      <c r="B16" t="s">
        <v>59</v>
      </c>
      <c r="C16" t="s">
        <v>50</v>
      </c>
      <c r="D16" s="9">
        <v>0.4</v>
      </c>
      <c r="E16" s="11">
        <f>D16*$B$2</f>
        <v>0.4</v>
      </c>
      <c r="F16" t="s">
        <v>42</v>
      </c>
      <c r="G16" s="4">
        <f>E16*2.8</f>
        <v>1.12</v>
      </c>
    </row>
    <row r="17">
      <c r="A17" t="s" s="12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42</v>
      </c>
      <c r="G17" s="4">
        <f>E17*2.5</f>
        <v>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2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2</v>
      </c>
      <c r="E4" t="s">
        <v>42</v>
      </c>
      <c r="F4" t="s">
        <v>62</v>
      </c>
    </row>
    <row r="5">
      <c r="A5">
        <v>2</v>
      </c>
      <c r="B5" t="s">
        <v>74</v>
      </c>
      <c r="C5" t="s">
        <v>73</v>
      </c>
      <c r="D5" s="11">
        <v>0.2</v>
      </c>
      <c r="E5" t="s">
        <v>42</v>
      </c>
      <c r="F5" t="s">
        <v>50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42</v>
      </c>
      <c r="F6" t="s">
        <v>50</v>
      </c>
    </row>
    <row r="7">
      <c r="A7">
        <v>2</v>
      </c>
      <c r="B7" t="s">
        <v>76</v>
      </c>
      <c r="C7" t="s">
        <v>73</v>
      </c>
      <c r="D7" s="11">
        <v>0.02</v>
      </c>
      <c r="E7" t="s">
        <v>42</v>
      </c>
      <c r="F7" t="s">
        <v>50</v>
      </c>
    </row>
    <row r="8">
      <c r="A8">
        <v>2</v>
      </c>
      <c r="B8" t="s">
        <v>77</v>
      </c>
      <c r="C8" t="s">
        <v>73</v>
      </c>
      <c r="D8" s="11">
        <v>0.4</v>
      </c>
      <c r="E8" t="s">
        <v>42</v>
      </c>
      <c r="F8" t="s">
        <v>50</v>
      </c>
    </row>
    <row r="9">
      <c r="A9">
        <v>2</v>
      </c>
      <c r="B9" t="s">
        <v>78</v>
      </c>
      <c r="C9" t="s">
        <v>68</v>
      </c>
      <c r="D9" s="11">
        <v>2</v>
      </c>
      <c r="E9" t="s">
        <v>79</v>
      </c>
      <c r="F9" t="s">
        <v>80</v>
      </c>
    </row>
    <row r="10">
      <c r="A10">
        <v>3</v>
      </c>
      <c r="B10" t="s">
        <v>81</v>
      </c>
      <c r="C10" t="s">
        <v>68</v>
      </c>
      <c r="D10" s="11">
        <v>0.04</v>
      </c>
      <c r="E10" t="s">
        <v>42</v>
      </c>
      <c r="F10" t="s">
        <v>82</v>
      </c>
    </row>
    <row r="11">
      <c r="A11">
        <v>4</v>
      </c>
      <c r="B11" t="s">
        <v>83</v>
      </c>
      <c r="C11" t="s">
        <v>73</v>
      </c>
      <c r="D11" s="11">
        <v>0.4</v>
      </c>
      <c r="E11" t="s">
        <v>57</v>
      </c>
      <c r="F11" t="s">
        <v>50</v>
      </c>
    </row>
    <row r="12">
      <c r="A12">
        <v>3</v>
      </c>
      <c r="B12" t="s">
        <v>84</v>
      </c>
      <c r="C12" t="s">
        <v>73</v>
      </c>
      <c r="D12" s="11">
        <v>0.002</v>
      </c>
      <c r="E12" t="s">
        <v>42</v>
      </c>
      <c r="F12" t="s">
        <v>41</v>
      </c>
    </row>
    <row r="13">
      <c r="A13">
        <v>3</v>
      </c>
      <c r="B13" t="s">
        <v>85</v>
      </c>
      <c r="C13" t="s">
        <v>73</v>
      </c>
      <c r="D13" s="11">
        <v>0.002</v>
      </c>
      <c r="E13" t="s">
        <v>42</v>
      </c>
      <c r="F13" t="s">
        <v>41</v>
      </c>
    </row>
    <row r="14">
      <c r="A14">
        <v>2</v>
      </c>
      <c r="B14" t="s">
        <v>86</v>
      </c>
      <c r="C14" t="s">
        <v>73</v>
      </c>
      <c r="D14" s="11">
        <v>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73</v>
      </c>
      <c r="D15" s="11">
        <v>0.02</v>
      </c>
      <c r="E15" t="s">
        <v>42</v>
      </c>
      <c r="F15" t="s">
        <v>47</v>
      </c>
    </row>
    <row r="16">
      <c r="A16">
        <v>1</v>
      </c>
      <c r="B16" t="s">
        <v>88</v>
      </c>
      <c r="C16" t="s">
        <v>68</v>
      </c>
      <c r="D16" s="11">
        <v>0.05</v>
      </c>
      <c r="E16" t="s">
        <v>25</v>
      </c>
      <c r="F16" t="s">
        <v>82</v>
      </c>
    </row>
    <row r="17">
      <c r="A17">
        <v>2</v>
      </c>
      <c r="B17" t="s">
        <v>89</v>
      </c>
      <c r="C17" t="s">
        <v>73</v>
      </c>
      <c r="D17" s="11">
        <v>0.005</v>
      </c>
      <c r="E17" t="s">
        <v>38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inlineStr" s="14">
        <is>
          <t>Lier le fond — Selon l'utilisation du fond brun de veau, diluer la fécule soit avec du vin blanc ou rouge, soit avec du Madère ou du Porto. Lorsque le fond a atteint le degré de concentration souhaité, verser progressivement la liaison en vannant (éviter de remuer avec un fouet). Contrôler l'à-point de la consistance à l'aide d'une cuiller à potage ; si nécessaire, rajouter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>
        <v>105</v>
      </c>
      <c r="F6" t="s">
        <v>106</v>
      </c>
    </row>
    <row r="7">
      <c r="A7" t="s">
        <v>2</v>
      </c>
      <c r="B7">
        <v>6</v>
      </c>
      <c r="C7"/>
      <c r="D7" t="inlineStr" s="14">
        <is>
          <t>Réserver ou refroidir — Tamponner, filmer et réserver au bain-marie à une température supérieure à + 63 °C, ou refroidir rapidement en cellule, identifier et réserver 24 h au maximum à + 3 °C.</t>
        </is>
      </c>
      <c r="E7" t="s" s="14"/>
      <c r="F7"/>
    </row>
    <row r="8">
      <c r="A8" t="s">
        <v>107</v>
      </c>
      <c r="B8">
        <v>1</v>
      </c>
      <c r="C8"/>
      <c r="D8" t="s" s="14">
        <v>108</v>
      </c>
      <c r="E8" t="s" s="14"/>
      <c r="F8"/>
    </row>
    <row r="9">
      <c r="A9" t="s">
        <v>107</v>
      </c>
      <c r="B9">
        <v>2</v>
      </c>
      <c r="C9"/>
      <c r="D9" t="s" s="14">
        <v>109</v>
      </c>
      <c r="E9" t="s" s="14"/>
      <c r="F9"/>
    </row>
    <row r="10">
      <c r="A10" t="s">
        <v>107</v>
      </c>
      <c r="B10">
        <v>3</v>
      </c>
      <c r="C10"/>
      <c r="D10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10" t="s" s="14"/>
      <c r="F10"/>
    </row>
    <row r="11">
      <c r="A11" t="s">
        <v>107</v>
      </c>
      <c r="B11">
        <v>4</v>
      </c>
      <c r="C11"/>
      <c r="D11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11" t="s" s="14"/>
      <c r="F11"/>
    </row>
    <row r="12">
      <c r="A12" t="s">
        <v>107</v>
      </c>
      <c r="B12">
        <v>5</v>
      </c>
      <c r="C12"/>
      <c r="D12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12" t="s" s="14"/>
      <c r="F12"/>
    </row>
    <row r="13">
      <c r="A13" t="s">
        <v>107</v>
      </c>
      <c r="B13">
        <v>6</v>
      </c>
      <c r="C13"/>
      <c r="D13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13" t="s" s="14"/>
      <c r="F13"/>
    </row>
    <row r="14">
      <c r="A14" t="s">
        <v>107</v>
      </c>
      <c r="B14">
        <v>7</v>
      </c>
      <c r="C14"/>
      <c r="D14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14" t="s" s="14"/>
      <c r="F14"/>
    </row>
    <row r="15">
      <c r="A15" t="s">
        <v>107</v>
      </c>
      <c r="B15">
        <v>8</v>
      </c>
      <c r="C15"/>
      <c r="D15" t="s" s="14">
        <v>110</v>
      </c>
      <c r="E15" t="s" s="14"/>
      <c r="F15"/>
    </row>
    <row r="16">
      <c r="A16" t="s">
        <v>107</v>
      </c>
      <c r="B16">
        <v>9</v>
      </c>
      <c r="C16"/>
      <c r="D16" t="s" s="14">
        <v>111</v>
      </c>
      <c r="E16" t="s" s="14"/>
      <c r="F16"/>
    </row>
    <row r="17">
      <c r="A17" t="s">
        <v>112</v>
      </c>
      <c r="B17">
        <v>1</v>
      </c>
      <c r="C17" t="s">
        <v>113</v>
      </c>
      <c r="D17" t="s" s="14">
        <v>114</v>
      </c>
      <c r="E17" t="s" s="14"/>
      <c r="F17"/>
    </row>
    <row r="18">
      <c r="A18" t="s">
        <v>112</v>
      </c>
      <c r="B18">
        <v>2</v>
      </c>
      <c r="C18" t="s">
        <v>113</v>
      </c>
      <c r="D1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8" t="s" s="14"/>
      <c r="F18"/>
    </row>
    <row r="19">
      <c r="A19" t="s">
        <v>112</v>
      </c>
      <c r="B19">
        <v>3</v>
      </c>
      <c r="C19" t="s">
        <v>115</v>
      </c>
      <c r="D1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"GRO_CDR_B278 · CUI.SAU.BRUNES · référence : "&amp;Besoins!B3&amp;" "&amp;Besoins!C3&amp;" · multiplicateur réglable sur la feuille ""Besoins"""</f>
        <v>GRO_CDR_B278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119</v>
      </c>
      <c r="B6" t="str" s="14">
        <f>"[SUER] "&amp;Procedure!D3</f>
        <v>[SUER] Faire suer au beurre une fine Mirepoix (facultatif).</v>
      </c>
      <c r="C6"/>
      <c r="D6"/>
    </row>
    <row r="7">
      <c r="A7" t="s" s="17">
        <v>120</v>
      </c>
      <c r="B7" t="str" s="14">
        <f>"[LIER] "&amp;Procedure!D4</f>
        <v>[LIER] Réduire le fond — Ajouter le fond brun de veau ; le porter à ébullition, puis le réduire en le dépouillant et en l'écumant fréquemment.</v>
      </c>
      <c r="C7"/>
      <c r="D7"/>
    </row>
    <row r="8">
      <c r="A8"/>
      <c r="B8" t="s">
        <v>121</v>
      </c>
      <c r="C8" s="11">
        <f>'Besoins'!$B$2*2</f>
        <v>2</v>
      </c>
      <c r="D8" t="s">
        <v>25</v>
      </c>
    </row>
    <row r="9">
      <c r="A9" t="s" s="17">
        <v>122</v>
      </c>
      <c r="B9" t="str" s="14">
        <f>"[VÉRIFIER] "&amp;Procedure!D5</f>
        <v>[VÉRIFIER] Lier le fond — Selon l'utilisation du fond brun de veau, diluer la fécule soit avec du vin blanc ou rouge, soit avec du Madère ou du Porto. Lorsque le fond a atteint le degré de concentration souhaité, verser progressivement la liaison en vannant (éviter de remuer avec un fouet). Contrôler l'à-point de la consistance à l'aide d'une cuiller à potage ; si nécessaire, rajouter un peu de liaison. L'épaississement maximum de la fécule n'est obtenu qu'après la reprise de l'ébullition.</v>
      </c>
      <c r="C9"/>
      <c r="D9"/>
    </row>
    <row r="10">
      <c r="A10"/>
      <c r="B10" t="str">
        <f>Besoins!B11</f>
        <v>Fécule de pomme de terre</v>
      </c>
      <c r="C10" s="11">
        <f>Besoins!E11</f>
        <v>0.02</v>
      </c>
      <c r="D10" t="str">
        <f>Besoins!F11</f>
        <v>kg</v>
      </c>
    </row>
    <row r="11">
      <c r="A11"/>
      <c r="B11" t="s">
        <v>123</v>
      </c>
      <c r="C11" s="11">
        <f>'Besoins'!$B$2*0.05</f>
        <v>0.05</v>
      </c>
      <c r="D11" t="s">
        <v>25</v>
      </c>
    </row>
    <row r="12">
      <c r="A12" t="s" s="17">
        <v>124</v>
      </c>
      <c r="B12" t="str" s="14">
        <f>"[PASSER] "&amp;Procedure!D6</f>
        <v>[PASSER] Passer le fond brun de veau lié au chinois étamine.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125</v>
      </c>
      <c r="B14" t="str" s="14">
        <f>Procedure!D7</f>
        <v>Réserver ou refroidir — Tamponner, filmer et réserver au bain-marie à une température supérieure à + 63 °C, ou refroidir rapidement en cellule, identifier et réserver 24 h au maximum à + 3 °C.</v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 t="s" s="17">
        <v>118</v>
      </c>
      <c r="B17" t="str" s="14">
        <f>Procedure!D8</f>
        <v>Mise en place du poste de travail — Réunir les denrées, le matériel de préparation et de cuisson. Contrôler la fraîcheur et la qualité des produits.</v>
      </c>
      <c r="C17"/>
      <c r="D17"/>
    </row>
    <row r="18">
      <c r="A18" t="s" s="17">
        <v>119</v>
      </c>
      <c r="B18" t="str" s="14">
        <f>Procedure!D9</f>
        <v>Concasser les ingrédients de base en menus morceaux.</v>
      </c>
      <c r="C18"/>
      <c r="D18"/>
    </row>
    <row r="19">
      <c r="A19"/>
      <c r="B19" t="str">
        <f>Besoins!B17</f>
        <v>Os de veau (pieds, jarret)</v>
      </c>
      <c r="C19" s="11">
        <f>Besoins!E17</f>
        <v>2</v>
      </c>
      <c r="D19" t="str">
        <f>Besoins!F17</f>
        <v>kg</v>
      </c>
    </row>
    <row r="20">
      <c r="A20" t="s" s="17">
        <v>120</v>
      </c>
      <c r="B20" t="str" s="14">
        <f>Procedure!D10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20"/>
      <c r="D20"/>
    </row>
    <row r="21">
      <c r="A21" t="s" s="17">
        <v>122</v>
      </c>
      <c r="B21" t="str" s="14">
        <f>Procedure!D11</f>
        <v>Préparer la garniture aromatique — Éplucher et laver les légumes ; tailler carottes et oignons en gros dés (mirepoix) ; écraser l'ail dégermé ; concasser les tomates sans les monder ; confectionner le bouquet garni.</v>
      </c>
      <c r="C21"/>
      <c r="D21"/>
    </row>
    <row r="22">
      <c r="A22"/>
      <c r="B22" t="str">
        <f>Besoins!B13</f>
        <v>CAROTTE France extra colis 12kg</v>
      </c>
      <c r="C22" s="11">
        <f>Besoins!E13</f>
        <v>0.2</v>
      </c>
      <c r="D22" t="str">
        <f>Besoins!F13</f>
        <v>kg</v>
      </c>
    </row>
    <row r="23">
      <c r="A23"/>
      <c r="B23" t="str">
        <f>Besoins!B14</f>
        <v>OIGNON jaune France cat.I 60-80mm</v>
      </c>
      <c r="C23" s="11">
        <f>Besoins!E14</f>
        <v>0.2</v>
      </c>
      <c r="D23" t="str">
        <f>Besoins!F14</f>
        <v>kg</v>
      </c>
    </row>
    <row r="24">
      <c r="A24"/>
      <c r="B24" t="str">
        <f>Besoins!B12</f>
        <v>AIL frais France cat.I 60-80mm</v>
      </c>
      <c r="C24" s="11">
        <f>Besoins!E12</f>
        <v>0.02</v>
      </c>
      <c r="D24" t="str">
        <f>Besoins!F12</f>
        <v>kg</v>
      </c>
    </row>
    <row r="25">
      <c r="A25"/>
      <c r="B25" t="str">
        <f>Besoins!B16</f>
        <v>TOMATE ronde Maroc cat.I 67-82mm</v>
      </c>
      <c r="C25" s="11">
        <f>Besoins!E16</f>
        <v>0.4</v>
      </c>
      <c r="D25" t="str">
        <f>Besoins!F16</f>
        <v>kg</v>
      </c>
    </row>
    <row r="26">
      <c r="A26"/>
      <c r="B26" t="s">
        <v>127</v>
      </c>
      <c r="C26" s="11">
        <f>'Besoins'!$B$2*2</f>
        <v>2</v>
      </c>
      <c r="D26" t="s">
        <v>79</v>
      </c>
    </row>
    <row r="27">
      <c r="A27" t="s" s="17">
        <v>124</v>
      </c>
      <c r="B27" t="str" s="14">
        <f>Procedure!D12</f>
        <v>Ajouter carottes et oignons sur les os presque colorés — Les répartir sans remuer, laisser suer une dizaine de minutes. Débarrasser os et garniture dans un rondeau haut ou une marmite.</v>
      </c>
      <c r="C27"/>
      <c r="D27"/>
    </row>
    <row r="28">
      <c r="A28" t="s" s="17">
        <v>125</v>
      </c>
      <c r="B28" t="str" s="14">
        <f>Procedure!D13</f>
        <v>Mouiller le fond — Dégraisser complètement la plaque, la déglacer à l'eau froide et verser le déglaçage sur les os ; compléter le mouillement à l'eau froide (ou au fond blanc de veau).</v>
      </c>
      <c r="C28"/>
      <c r="D28"/>
    </row>
    <row r="29">
      <c r="A29"/>
      <c r="B29" t="str">
        <f>Besoins!B7</f>
        <v>Eau (robinet - moy. France 2026)</v>
      </c>
      <c r="C29" s="11">
        <f>Besoins!E7</f>
        <v>3</v>
      </c>
      <c r="D29" t="str">
        <f>Besoins!F7</f>
        <v>lt</v>
      </c>
    </row>
    <row r="30">
      <c r="A30" t="s" s="17">
        <v>128</v>
      </c>
      <c r="B30" t="str" s="14">
        <f>Procedure!D14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30"/>
      <c r="D30"/>
    </row>
    <row r="31">
      <c r="A31" t="s" s="17">
        <v>129</v>
      </c>
      <c r="B31" t="str" s="14">
        <f>Procedure!D15</f>
        <v>Passer le fond au chinois sans le fouler — D'abord au chinois ordinaire, puis filtrer finement au chinois étamine ; dégraisser parfaitement.</v>
      </c>
      <c r="C31"/>
      <c r="D31"/>
    </row>
    <row r="32">
      <c r="A32" t="s" s="17">
        <v>130</v>
      </c>
      <c r="B32" t="str" s="14">
        <f>Procedure!D16</f>
        <v>Refroidir le fond rapidement — S'il n'est pas utilisé immédiatement, le refroidir rapidement et le maintenir à couvert en enceinte réfrigérée à + 3 °C maximum.</v>
      </c>
      <c r="C32"/>
      <c r="D32"/>
    </row>
    <row r="33">
      <c r="A33"/>
      <c r="B33"/>
      <c r="C33"/>
      <c r="D33"/>
    </row>
    <row r="34">
      <c r="A34" t="s" s="16">
        <v>131</v>
      </c>
      <c r="B34"/>
      <c r="C34"/>
      <c r="D34"/>
    </row>
    <row r="35">
      <c r="A35" t="s" s="17">
        <v>118</v>
      </c>
      <c r="B35" t="str" s="14">
        <f>"[TRIER] "&amp;Procedure!D17</f>
        <v>[TRIER] Mise en place — Peser et mesurer toutes les denrées, vérifier leur fraîcheur.</v>
      </c>
      <c r="C35"/>
      <c r="D35"/>
    </row>
    <row r="36">
      <c r="A36" t="s" s="17">
        <v>119</v>
      </c>
      <c r="B36" t="str" s="14">
        <f>"[TRIER] "&amp;Procedure!D18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6"/>
      <c r="D36"/>
    </row>
    <row r="37">
      <c r="A37" t="s" s="17">
        <v>120</v>
      </c>
      <c r="B37" t="str" s="14">
        <f>"[FOURRER] "&amp;Procedure!D19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7"/>
      <c r="D37"/>
    </row>
    <row r="38">
      <c r="A38"/>
      <c r="B38" t="s">
        <v>132</v>
      </c>
      <c r="C38" s="11">
        <f>'Besoins'!$B$2*0.04</f>
        <v>0.04</v>
      </c>
      <c r="D38" t="s">
        <v>42</v>
      </c>
    </row>
    <row r="39">
      <c r="A39"/>
      <c r="B39" t="str">
        <f>Besoins!B10</f>
        <v>Thym séché</v>
      </c>
      <c r="C39" s="11">
        <f>Besoins!E10</f>
        <v>0.002</v>
      </c>
      <c r="D39" t="str">
        <f>Besoins!F10</f>
        <v>kg</v>
      </c>
    </row>
    <row r="40">
      <c r="A40"/>
      <c r="B40" t="str">
        <f>Besoins!B9</f>
        <v>Laurier sauce feuilles</v>
      </c>
      <c r="C40" s="11">
        <f>Besoins!E9</f>
        <v>0.002</v>
      </c>
      <c r="D40" t="str">
        <f>Besoins!F9</f>
        <v>kg</v>
      </c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9:D9"/>
    <mergeCell ref="B12:D12"/>
    <mergeCell ref="B13:D13"/>
    <mergeCell ref="B14:D14"/>
    <mergeCell ref="A16:D16"/>
    <mergeCell ref="B17:D17"/>
    <mergeCell ref="B18:D18"/>
    <mergeCell ref="B20:D20"/>
    <mergeCell ref="B21:D21"/>
    <mergeCell ref="B27:D27"/>
    <mergeCell ref="B28:D28"/>
    <mergeCell ref="B30:D30"/>
    <mergeCell ref="B31:D31"/>
    <mergeCell ref="B32:D32"/>
    <mergeCell ref="A34:D34"/>
    <mergeCell ref="B35:D35"/>
    <mergeCell ref="B36:D36"/>
    <mergeCell ref="B37:D37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2026-10-30T13:57:35Z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2026-10-30T13:57:35Z</dcterms:modified>
  <cp:revision>1</cp:revision>
</cp:coreProperties>
</file>