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<sst xmlns="http://schemas.openxmlformats.org/spreadsheetml/2006/main" count="144" uniqueCount="144">
  <si>
    <t>Fiche technique</t>
  </si>
  <si>
    <t>Nom</t>
  </si>
  <si>
    <t>CONSOMMÉ BLANC SIMPLE OU MARMITE</t>
  </si>
  <si>
    <t>Code</t>
  </si>
  <si>
    <t>GRO_CDR_B269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</si>
  <si>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</si>
  <si>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</si>
  <si>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</si>
  <si>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</si>
  <si>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</si>
  <si>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</si>
  <si>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</si>
  <si>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</si>
  <si>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</si>
  <si>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</si>
  <si>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</si>
  <si>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</si>
  <si>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</si>
  <si>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</si>
  <si>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</si>
  <si>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</si>
  <si>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</si>
  <si>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</si>
  <si>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</si>
  <si>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</si>
  <si>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</si>
  <si>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</si>
  <si>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</si>
  <si>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</si>
  <si>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</si>
  <si>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</si>
  <si>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</si>
  <si>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</si>
  <si>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</si>
  <si>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</si>
  <si>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EPI-CLOU-GIROFLE</t>
  </si>
  <si>
    <t>Clous de girofle</t>
  </si>
  <si>
    <t>Épices en poudre et graines</t>
  </si>
  <si>
    <t>kg</t>
  </si>
  <si>
    <t>EPI-POIVRE-GRAIN</t>
  </si>
  <si>
    <t>Poivre noir en grains entiers</t>
  </si>
  <si>
    <t>HER-LAURIER</t>
  </si>
  <si>
    <t>Laurier sauce feuilles</t>
  </si>
  <si>
    <t>Herbes aromatiques séchées</t>
  </si>
  <si>
    <t>HER-THYM</t>
  </si>
  <si>
    <t>Thym séché</t>
  </si>
  <si>
    <t>RNM17710123</t>
  </si>
  <si>
    <t>AIL frais France cat.I 60-80mm</t>
  </si>
  <si>
    <t>Légumes</t>
  </si>
  <si>
    <t>RNM0420123</t>
  </si>
  <si>
    <t>CAROTTE France extra colis 12kg</t>
  </si>
  <si>
    <t>RNM0400123</t>
  </si>
  <si>
    <t>CÉLERI-BRANCHE vert France cat.I</t>
  </si>
  <si>
    <t>RNM27820123</t>
  </si>
  <si>
    <t>OIGNON jaune France cat.I 60-80mm</t>
  </si>
  <si>
    <t>RNM6520160</t>
  </si>
  <si>
    <t>PERSIL simple France botte</t>
  </si>
  <si>
    <t>bte</t>
  </si>
  <si>
    <t>RNM0200123</t>
  </si>
  <si>
    <t>POIREAU France cat.I</t>
  </si>
  <si>
    <t>SEL-GROS</t>
  </si>
  <si>
    <t>Gros sel de mer</t>
  </si>
  <si>
    <t>Sels et condiments de base</t>
  </si>
  <si>
    <t>00002610</t>
  </si>
  <si>
    <t>Gîte-gîte (bœuf)</t>
  </si>
  <si>
    <t>Bœuf</t>
  </si>
  <si>
    <t>00002609</t>
  </si>
  <si>
    <t>Jumeau (bœuf)</t>
  </si>
  <si>
    <t>00002611</t>
  </si>
  <si>
    <t>Macreuse à pot-au-feu</t>
  </si>
  <si>
    <t>00002613</t>
  </si>
  <si>
    <t>Os de bœuf (moelle)</t>
  </si>
  <si>
    <t>00002612</t>
  </si>
  <si>
    <t>Plat de côtes (bœuf)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</si>
  <si>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</si>
  <si>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</si>
  <si>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</si>
  <si>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</si>
  <si>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</si>
  <si>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</si>
  <si>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</si>
  <si>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Jumeau (bœuf)</t>
  </si>
  <si>
    <t>matiere</t>
  </si>
  <si>
    <t xml:space="preserve">    ↳ Gîte-gîte (bœuf)</t>
  </si>
  <si>
    <t xml:space="preserve">    ↳ Macreuse à pot-au-feu</t>
  </si>
  <si>
    <t xml:space="preserve">    ↳ Plat de côtes (bœuf)</t>
  </si>
  <si>
    <t xml:space="preserve">    ↳ Os de bœuf (moelle)</t>
  </si>
  <si>
    <t xml:space="preserve">    ↳ CAROTTE France extra colis 12kg</t>
  </si>
  <si>
    <t xml:space="preserve">    ↳ OIGNON jaune France cat.I 60-80mm</t>
  </si>
  <si>
    <t xml:space="preserve">    ↳ POIREAU France cat.I</t>
  </si>
  <si>
    <t xml:space="preserve">    ↳ CÉLERI-BRANCHE vert France cat.I</t>
  </si>
  <si>
    <t xml:space="preserve">    ↳ AIL frais France cat.I 60-80mm</t>
  </si>
  <si>
    <t xml:space="preserve">    ↳ BOUQUET GARNI</t>
  </si>
  <si>
    <t>pc</t>
  </si>
  <si>
    <t>Préparations de base cuisine</t>
  </si>
  <si>
    <t xml:space="preserve">        ↳ PERSIL PLAT (KG)</t>
  </si>
  <si>
    <t>Conversions diverses</t>
  </si>
  <si>
    <t xml:space="preserve">            ↳ PERSIL simple France botte</t>
  </si>
  <si>
    <t xml:space="preserve">        ↳ Thym séché</t>
  </si>
  <si>
    <t xml:space="preserve">        ↳ Laurier sauce feuilles</t>
  </si>
  <si>
    <t xml:space="preserve">    ↳ Eau (robinet - moy. France 2026)</t>
  </si>
  <si>
    <t xml:space="preserve">    ↳ Gros sel de mer</t>
  </si>
  <si>
    <t xml:space="preserve">    ↳ Poivre noir en grains entiers</t>
  </si>
  <si>
    <t xml:space="preserve">    ↳ Clous de girofle (par 20)</t>
  </si>
  <si>
    <t xml:space="preserve">        ↳ Clous de girofle</t>
  </si>
  <si>
    <t>Recette</t>
  </si>
  <si>
    <t>#</t>
  </si>
  <si>
    <t>Verbe</t>
  </si>
  <si>
    <t>Étape</t>
  </si>
  <si>
    <t>Précision technique</t>
  </si>
  <si>
    <t>Durée</t>
  </si>
  <si>
    <t>CONCASSER</t>
  </si>
  <si>
    <t>Mise en place du poste de travail — Réunir les denrées, le matériel de préparation et de cuisson. Contrôler la fraîcheur et la qualité des produits.</t>
  </si>
  <si>
    <t>Concasser les os — récupérer et réserver la moelle — réunir dans une grande marmite — couvrir d'eau froide — porter à ébullition — écumer — rafraîchir</t>
  </si>
  <si>
    <t>4 min (cuisson)</t>
  </si>
  <si>
    <t>MARQUER</t>
  </si>
  <si>
    <t>Replacer la viande et les os dans la marmite soigneusement rincée — mouiller amplement à l'eau froide — saler modérément — porter à ébullition</t>
  </si>
  <si>
    <t>ÉPLUCHER</t>
  </si>
  <si>
    <t>Blanchir la viande et les os 3 à 4 minutes — Les couvrir d'eau froide, porter à ébullition, écumer, rafraîchir à l'eau courante.</t>
  </si>
  <si>
    <t>Éplucher et laver — tronçonner les carottes si trop grosses — couper les oignons et les faire colorer sur la plaque — confectionner le bouquet garni</t>
  </si>
  <si>
    <t>ÉCUMER</t>
  </si>
  <si>
    <t>Opération répétée fréquemment</t>
  </si>
  <si>
    <t>MOUILLER</t>
  </si>
  <si>
    <t>PASSER</t>
  </si>
  <si>
    <t>Ne pas remuer le fond de la marmite — ne pas le troubler</t>
  </si>
  <si>
    <t>DÉGRAISSER</t>
  </si>
  <si>
    <t>Effleurer la surface du consommé en le roulant sur les "yeux"</t>
  </si>
  <si>
    <t>BOUQUET GARNI</t>
  </si>
  <si>
    <t>TRIER</t>
  </si>
  <si>
    <t>Mise en place — Peser et mesurer toutes les denrées, vérifier leur fraîcheur.</t>
  </si>
  <si>
    <t>FOURRER</t>
  </si>
  <si>
    <t>Fiche technique — CONSOMMÉ BLANC SIMPLE OU MARMITE</t>
  </si>
  <si>
    <t>CONSOMMÉ BLANC SIMPLE OU MARMITE  GRO_CDR_B269</t>
  </si>
  <si>
    <t>1.</t>
  </si>
  <si>
    <t>2.</t>
  </si>
  <si>
    <t>3.</t>
  </si>
  <si>
    <t>4.</t>
  </si>
  <si>
    <t>5.</t>
  </si>
  <si>
    <t xml:space="preserve">    BOUQUET GARNI</t>
  </si>
  <si>
    <t xml:space="preserve">    Clous de girofle (par 20) (conv.)</t>
  </si>
  <si>
    <t>6.</t>
  </si>
  <si>
    <t>7.</t>
  </si>
  <si>
    <t>↳ BOUQUET GARNI  BPI-CUI-BGT-GRN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</si>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</sst>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9.467675</v>
      </c>
    </row>
    <row r="12">
      <c r="A12" t="s" s="3">
        <v>17</v>
      </c>
      <c r="B12" s="4">
        <v>9.467675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9.467675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1.75</v>
      </c>
      <c r="E7" s="11">
        <f>D7*$B$2</f>
        <v>1.75</v>
      </c>
      <c r="F7" t="s">
        <v>25</v>
      </c>
      <c r="G7" s="4">
        <f>E7*0.0043</f>
        <v>0.007525</v>
      </c>
    </row>
    <row r="8">
      <c r="A8" t="s">
        <v>35</v>
      </c>
      <c r="B8" t="s">
        <v>36</v>
      </c>
      <c r="C8" t="s">
        <v>37</v>
      </c>
      <c r="D8" s="9">
        <v>0.00005</v>
      </c>
      <c r="E8" s="11">
        <f>D8*$B$2</f>
        <v>0.00005</v>
      </c>
      <c r="F8" t="s">
        <v>38</v>
      </c>
      <c r="G8" s="4">
        <f>E8*25</f>
        <v>0.00125</v>
      </c>
    </row>
    <row r="9">
      <c r="A9" t="s">
        <v>39</v>
      </c>
      <c r="B9" t="s">
        <v>40</v>
      </c>
      <c r="C9" t="s">
        <v>37</v>
      </c>
      <c r="D9" s="9">
        <v>0.001</v>
      </c>
      <c r="E9" s="11">
        <f>D9*$B$2</f>
        <v>0.001</v>
      </c>
      <c r="F9" t="s">
        <v>38</v>
      </c>
      <c r="G9" s="4">
        <f>E9*12</f>
        <v>0.012</v>
      </c>
    </row>
    <row r="10">
      <c r="A10" t="s">
        <v>41</v>
      </c>
      <c r="B10" t="s">
        <v>42</v>
      </c>
      <c r="C10" t="s">
        <v>43</v>
      </c>
      <c r="D10" s="9">
        <v>0.001</v>
      </c>
      <c r="E10" s="11">
        <f>D10*$B$2</f>
        <v>0.001</v>
      </c>
      <c r="F10" t="s">
        <v>38</v>
      </c>
      <c r="G10" s="4">
        <f>E10*9.8</f>
        <v>0.0098</v>
      </c>
    </row>
    <row r="11">
      <c r="A11" t="s">
        <v>44</v>
      </c>
      <c r="B11" t="s">
        <v>45</v>
      </c>
      <c r="C11" t="s">
        <v>43</v>
      </c>
      <c r="D11" s="9">
        <v>0.001</v>
      </c>
      <c r="E11" s="11">
        <f>D11*$B$2</f>
        <v>0.001</v>
      </c>
      <c r="F11" t="s">
        <v>38</v>
      </c>
      <c r="G11" s="4">
        <f>E11*8.5</f>
        <v>0.0085</v>
      </c>
    </row>
    <row r="12">
      <c r="A12" t="s">
        <v>46</v>
      </c>
      <c r="B12" t="s">
        <v>47</v>
      </c>
      <c r="C12" t="s">
        <v>48</v>
      </c>
      <c r="D12" s="9">
        <v>0.005</v>
      </c>
      <c r="E12" s="11">
        <f>D12*$B$2</f>
        <v>0.005</v>
      </c>
      <c r="F12" t="s">
        <v>38</v>
      </c>
      <c r="G12" s="4">
        <f>E12*6.5</f>
        <v>0.0325</v>
      </c>
    </row>
    <row r="13">
      <c r="A13" t="s">
        <v>49</v>
      </c>
      <c r="B13" t="s">
        <v>50</v>
      </c>
      <c r="C13" t="s">
        <v>48</v>
      </c>
      <c r="D13" s="9">
        <v>0.15</v>
      </c>
      <c r="E13" s="11">
        <f>D13*$B$2</f>
        <v>0.15</v>
      </c>
      <c r="F13" t="s">
        <v>38</v>
      </c>
      <c r="G13" s="4">
        <f>E13*1.1</f>
        <v>0.165</v>
      </c>
    </row>
    <row r="14">
      <c r="A14" t="s">
        <v>51</v>
      </c>
      <c r="B14" t="s">
        <v>52</v>
      </c>
      <c r="C14" t="s">
        <v>48</v>
      </c>
      <c r="D14" s="9">
        <v>0.08</v>
      </c>
      <c r="E14" s="11">
        <f>D14*$B$2</f>
        <v>0.08</v>
      </c>
      <c r="F14" t="s">
        <v>38</v>
      </c>
      <c r="G14" s="4">
        <f>E14*1.8</f>
        <v>0.144</v>
      </c>
    </row>
    <row r="15">
      <c r="A15" t="s">
        <v>53</v>
      </c>
      <c r="B15" t="s">
        <v>54</v>
      </c>
      <c r="C15" t="s">
        <v>48</v>
      </c>
      <c r="D15" s="9">
        <v>0.15</v>
      </c>
      <c r="E15" s="11">
        <f>D15*$B$2</f>
        <v>0.15</v>
      </c>
      <c r="F15" t="s">
        <v>38</v>
      </c>
      <c r="G15" s="4">
        <f>E15*0.4</f>
        <v>0.06</v>
      </c>
    </row>
    <row r="16">
      <c r="A16" t="s">
        <v>55</v>
      </c>
      <c r="B16" t="s">
        <v>56</v>
      </c>
      <c r="C16" t="s">
        <v>48</v>
      </c>
      <c r="D16" s="9">
        <v>0.2</v>
      </c>
      <c r="E16" s="11">
        <f>D16*$B$2</f>
        <v>0.2</v>
      </c>
      <c r="F16" t="s">
        <v>57</v>
      </c>
      <c r="G16" s="4">
        <f>E16*0.45</f>
        <v>0.09</v>
      </c>
    </row>
    <row r="17">
      <c r="A17" t="s">
        <v>58</v>
      </c>
      <c r="B17" t="s">
        <v>59</v>
      </c>
      <c r="C17" t="s">
        <v>48</v>
      </c>
      <c r="D17" s="9">
        <v>0.15</v>
      </c>
      <c r="E17" s="11">
        <f>D17*$B$2</f>
        <v>0.15</v>
      </c>
      <c r="F17" t="s">
        <v>38</v>
      </c>
      <c r="G17" s="4">
        <f>E17*0.9</f>
        <v>0.135</v>
      </c>
    </row>
    <row r="18">
      <c r="A18" t="s">
        <v>60</v>
      </c>
      <c r="B18" t="s">
        <v>61</v>
      </c>
      <c r="C18" t="s">
        <v>62</v>
      </c>
      <c r="D18" s="9">
        <v>0.005</v>
      </c>
      <c r="E18" s="11">
        <f>D18*$B$2</f>
        <v>0.005</v>
      </c>
      <c r="F18" t="s">
        <v>38</v>
      </c>
      <c r="G18" s="4">
        <f>E18*0.42</f>
        <v>0.0021</v>
      </c>
    </row>
    <row r="19">
      <c r="A19" t="s" s="12">
        <v>63</v>
      </c>
      <c r="B19" t="s">
        <v>64</v>
      </c>
      <c r="C19" t="s">
        <v>65</v>
      </c>
      <c r="D19" s="9">
        <v>0.2</v>
      </c>
      <c r="E19" s="11">
        <f>D19*$B$2</f>
        <v>0.2</v>
      </c>
      <c r="F19" t="s">
        <v>38</v>
      </c>
      <c r="G19" s="4">
        <f>E19*10</f>
        <v>2</v>
      </c>
    </row>
    <row r="20">
      <c r="A20" t="s" s="12">
        <v>66</v>
      </c>
      <c r="B20" t="s">
        <v>67</v>
      </c>
      <c r="C20" t="s">
        <v>65</v>
      </c>
      <c r="D20" s="9">
        <v>0.2</v>
      </c>
      <c r="E20" s="11">
        <f>D20*$B$2</f>
        <v>0.2</v>
      </c>
      <c r="F20" t="s">
        <v>38</v>
      </c>
      <c r="G20" s="4">
        <f>E20*12</f>
        <v>2.4</v>
      </c>
    </row>
    <row r="21">
      <c r="A21" t="s" s="12">
        <v>68</v>
      </c>
      <c r="B21" t="s">
        <v>69</v>
      </c>
      <c r="C21" t="s">
        <v>65</v>
      </c>
      <c r="D21" s="9">
        <v>0.2</v>
      </c>
      <c r="E21" s="11">
        <f>D21*$B$2</f>
        <v>0.2</v>
      </c>
      <c r="F21" t="s">
        <v>38</v>
      </c>
      <c r="G21" s="4">
        <f>E21*11</f>
        <v>2.2</v>
      </c>
    </row>
    <row r="22">
      <c r="A22" t="s" s="12">
        <v>70</v>
      </c>
      <c r="B22" t="s">
        <v>71</v>
      </c>
      <c r="C22" t="s">
        <v>65</v>
      </c>
      <c r="D22" s="9">
        <v>0.2</v>
      </c>
      <c r="E22" s="11">
        <f>D22*$B$2</f>
        <v>0.2</v>
      </c>
      <c r="F22" t="s">
        <v>38</v>
      </c>
      <c r="G22" s="4">
        <f>E22*3</f>
        <v>0.6</v>
      </c>
    </row>
    <row r="23">
      <c r="A23" t="s" s="12">
        <v>72</v>
      </c>
      <c r="B23" t="s">
        <v>73</v>
      </c>
      <c r="C23" t="s">
        <v>65</v>
      </c>
      <c r="D23" s="9">
        <v>0.2</v>
      </c>
      <c r="E23" s="11">
        <f>D23*$B$2</f>
        <v>0.2</v>
      </c>
      <c r="F23" t="s">
        <v>38</v>
      </c>
      <c r="G23" s="4">
        <f>E23*8</f>
        <v>1.6</v>
      </c>
    </row>
    <row r="24">
      <c r="A24"/>
      <c r="B24"/>
      <c r="C24"/>
      <c r="D24"/>
      <c r="E24"/>
      <c r="F24" t="s" s="3">
        <v>74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79</v>
      </c>
      <c r="D2" s="11">
        <v>1</v>
      </c>
      <c r="E2" t="s">
        <v>25</v>
      </c>
      <c r="F2" t="s">
        <v>80</v>
      </c>
    </row>
    <row r="3">
      <c r="A3">
        <v>1</v>
      </c>
      <c r="B3" t="s">
        <v>81</v>
      </c>
      <c r="C3" t="s">
        <v>82</v>
      </c>
      <c r="D3" s="11">
        <v>0.2</v>
      </c>
      <c r="E3" t="s">
        <v>38</v>
      </c>
      <c r="F3" t="s">
        <v>65</v>
      </c>
    </row>
    <row r="4">
      <c r="A4">
        <v>1</v>
      </c>
      <c r="B4" t="s">
        <v>83</v>
      </c>
      <c r="C4" t="s">
        <v>82</v>
      </c>
      <c r="D4" s="11">
        <v>0.2</v>
      </c>
      <c r="E4" t="s">
        <v>38</v>
      </c>
      <c r="F4" t="s">
        <v>65</v>
      </c>
    </row>
    <row r="5">
      <c r="A5">
        <v>1</v>
      </c>
      <c r="B5" t="s">
        <v>84</v>
      </c>
      <c r="C5" t="s">
        <v>82</v>
      </c>
      <c r="D5" s="11">
        <v>0.2</v>
      </c>
      <c r="E5" t="s">
        <v>38</v>
      </c>
      <c r="F5" t="s">
        <v>65</v>
      </c>
    </row>
    <row r="6">
      <c r="A6">
        <v>1</v>
      </c>
      <c r="B6" t="s">
        <v>85</v>
      </c>
      <c r="C6" t="s">
        <v>82</v>
      </c>
      <c r="D6" s="11">
        <v>0.2</v>
      </c>
      <c r="E6" t="s">
        <v>38</v>
      </c>
      <c r="F6" t="s">
        <v>65</v>
      </c>
    </row>
    <row r="7">
      <c r="A7">
        <v>1</v>
      </c>
      <c r="B7" t="s">
        <v>86</v>
      </c>
      <c r="C7" t="s">
        <v>82</v>
      </c>
      <c r="D7" s="11">
        <v>0.2</v>
      </c>
      <c r="E7" t="s">
        <v>38</v>
      </c>
      <c r="F7" t="s">
        <v>65</v>
      </c>
    </row>
    <row r="8">
      <c r="A8">
        <v>1</v>
      </c>
      <c r="B8" t="s">
        <v>87</v>
      </c>
      <c r="C8" t="s">
        <v>82</v>
      </c>
      <c r="D8" s="11">
        <v>0.15</v>
      </c>
      <c r="E8" t="s">
        <v>38</v>
      </c>
      <c r="F8" t="s">
        <v>48</v>
      </c>
    </row>
    <row r="9">
      <c r="A9">
        <v>1</v>
      </c>
      <c r="B9" t="s">
        <v>88</v>
      </c>
      <c r="C9" t="s">
        <v>82</v>
      </c>
      <c r="D9" s="11">
        <v>0.15</v>
      </c>
      <c r="E9" t="s">
        <v>38</v>
      </c>
      <c r="F9" t="s">
        <v>48</v>
      </c>
    </row>
    <row r="10">
      <c r="A10">
        <v>1</v>
      </c>
      <c r="B10" t="s">
        <v>89</v>
      </c>
      <c r="C10" t="s">
        <v>82</v>
      </c>
      <c r="D10" s="11">
        <v>0.15</v>
      </c>
      <c r="E10" t="s">
        <v>38</v>
      </c>
      <c r="F10" t="s">
        <v>48</v>
      </c>
    </row>
    <row r="11">
      <c r="A11">
        <v>1</v>
      </c>
      <c r="B11" t="s">
        <v>90</v>
      </c>
      <c r="C11" t="s">
        <v>82</v>
      </c>
      <c r="D11" s="11">
        <v>0.08</v>
      </c>
      <c r="E11" t="s">
        <v>38</v>
      </c>
      <c r="F11" t="s">
        <v>48</v>
      </c>
    </row>
    <row r="12">
      <c r="A12">
        <v>1</v>
      </c>
      <c r="B12" t="s">
        <v>91</v>
      </c>
      <c r="C12" t="s">
        <v>82</v>
      </c>
      <c r="D12" s="11">
        <v>0.005</v>
      </c>
      <c r="E12" t="s">
        <v>38</v>
      </c>
      <c r="F12" t="s">
        <v>48</v>
      </c>
    </row>
    <row r="13">
      <c r="A13">
        <v>1</v>
      </c>
      <c r="B13" t="s">
        <v>92</v>
      </c>
      <c r="C13" t="s">
        <v>79</v>
      </c>
      <c r="D13" s="11">
        <v>1</v>
      </c>
      <c r="E13" t="s">
        <v>93</v>
      </c>
      <c r="F13" t="s">
        <v>94</v>
      </c>
    </row>
    <row r="14">
      <c r="A14">
        <v>2</v>
      </c>
      <c r="B14" t="s">
        <v>95</v>
      </c>
      <c r="C14" t="s">
        <v>79</v>
      </c>
      <c r="D14" s="11">
        <v>0.02</v>
      </c>
      <c r="E14" t="s">
        <v>38</v>
      </c>
      <c r="F14" t="s">
        <v>96</v>
      </c>
    </row>
    <row r="15">
      <c r="A15">
        <v>3</v>
      </c>
      <c r="B15" t="s">
        <v>97</v>
      </c>
      <c r="C15" t="s">
        <v>82</v>
      </c>
      <c r="D15" s="11">
        <v>0.2</v>
      </c>
      <c r="E15" t="s">
        <v>57</v>
      </c>
      <c r="F15" t="s">
        <v>48</v>
      </c>
    </row>
    <row r="16">
      <c r="A16">
        <v>2</v>
      </c>
      <c r="B16" t="s">
        <v>98</v>
      </c>
      <c r="C16" t="s">
        <v>82</v>
      </c>
      <c r="D16" s="11">
        <v>0.001</v>
      </c>
      <c r="E16" t="s">
        <v>38</v>
      </c>
      <c r="F16" t="s">
        <v>43</v>
      </c>
    </row>
    <row r="17">
      <c r="A17">
        <v>2</v>
      </c>
      <c r="B17" t="s">
        <v>99</v>
      </c>
      <c r="C17" t="s">
        <v>82</v>
      </c>
      <c r="D17" s="11">
        <v>0.001</v>
      </c>
      <c r="E17" t="s">
        <v>38</v>
      </c>
      <c r="F17" t="s">
        <v>43</v>
      </c>
    </row>
    <row r="18">
      <c r="A18">
        <v>1</v>
      </c>
      <c r="B18" t="s">
        <v>100</v>
      </c>
      <c r="C18" t="s">
        <v>82</v>
      </c>
      <c r="D18" s="11">
        <v>1.75</v>
      </c>
      <c r="E18" t="s">
        <v>25</v>
      </c>
      <c r="F18" t="s">
        <v>34</v>
      </c>
    </row>
    <row r="19">
      <c r="A19">
        <v>1</v>
      </c>
      <c r="B19" t="s">
        <v>101</v>
      </c>
      <c r="C19" t="s">
        <v>82</v>
      </c>
      <c r="D19" s="11">
        <v>0.005</v>
      </c>
      <c r="E19" t="s">
        <v>38</v>
      </c>
      <c r="F19" t="s">
        <v>62</v>
      </c>
    </row>
    <row r="20">
      <c r="A20">
        <v>1</v>
      </c>
      <c r="B20" t="s">
        <v>102</v>
      </c>
      <c r="C20" t="s">
        <v>82</v>
      </c>
      <c r="D20" s="11">
        <v>0.001</v>
      </c>
      <c r="E20" t="s">
        <v>38</v>
      </c>
      <c r="F20" t="s">
        <v>37</v>
      </c>
    </row>
    <row r="21">
      <c r="A21">
        <v>1</v>
      </c>
      <c r="B21" t="s">
        <v>103</v>
      </c>
      <c r="C21" t="s">
        <v>79</v>
      </c>
      <c r="D21" s="11">
        <v>1</v>
      </c>
      <c r="E21" t="s">
        <v>93</v>
      </c>
      <c r="F21" t="s">
        <v>96</v>
      </c>
    </row>
    <row r="22">
      <c r="A22">
        <v>2</v>
      </c>
      <c r="B22" t="s">
        <v>104</v>
      </c>
      <c r="C22" t="s">
        <v>82</v>
      </c>
      <c r="D22" s="11">
        <v>0</v>
      </c>
      <c r="E22" t="s">
        <v>38</v>
      </c>
      <c r="F22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105</v>
      </c>
      <c r="B1" t="s" s="2">
        <v>106</v>
      </c>
      <c r="C1" t="s" s="2">
        <v>107</v>
      </c>
      <c r="D1" t="s" s="2">
        <v>108</v>
      </c>
      <c r="E1" t="s" s="2">
        <v>109</v>
      </c>
      <c r="F1" t="s" s="2">
        <v>110</v>
      </c>
    </row>
    <row r="2">
      <c r="A2" t="s">
        <v>2</v>
      </c>
      <c r="B2">
        <v>1</v>
      </c>
      <c r="C2" t="s">
        <v>111</v>
      </c>
      <c r="D2" t="s" s="14">
        <v>112</v>
      </c>
      <c r="E2" t="s" s="14">
        <v>113</v>
      </c>
      <c r="F2" t="s">
        <v>114</v>
      </c>
    </row>
    <row r="3">
      <c r="A3" t="s">
        <v>2</v>
      </c>
      <c r="B3">
        <v>2</v>
      </c>
      <c r="C3" t="s">
        <v>115</v>
      </c>
      <c r="D3" t="inlineStr" s="14">
        <is>
          <t>Préparer les ingrédients de base — Parer, dégraisser si nécessaire et ficeler les viandes ; concasser les os ; récupérer la moelle et la réserver dans une calotte d'eau glacée.</t>
        </is>
      </c>
      <c r="E3" t="s" s="14">
        <v>116</v>
      </c>
      <c r="F3"/>
    </row>
    <row r="4">
      <c r="A4" t="s">
        <v>2</v>
      </c>
      <c r="B4">
        <v>3</v>
      </c>
      <c r="C4" t="s">
        <v>117</v>
      </c>
      <c r="D4" t="s" s="14">
        <v>118</v>
      </c>
      <c r="E4" t="s" s="14">
        <v>119</v>
      </c>
      <c r="F4"/>
    </row>
    <row r="5">
      <c r="A5" t="s">
        <v>2</v>
      </c>
      <c r="B5">
        <v>4</v>
      </c>
      <c r="C5" t="s">
        <v>120</v>
      </c>
      <c r="D5" t="inlineStr" s="14">
        <is>
          <t>Marquer la marmite en cuisson — Replacer viande et os dans la marmite rincée ; recouvrir amplement d'eau froide ; saler au gros sel ; porter à ébullition ; écumer et dégraisser soigneusement.</t>
        </is>
      </c>
      <c r="E5" t="s" s="14">
        <v>121</v>
      </c>
      <c r="F5"/>
    </row>
    <row r="6">
      <c r="A6" t="s">
        <v>2</v>
      </c>
      <c r="B6">
        <v>5</v>
      </c>
      <c r="C6" t="s">
        <v>122</v>
      </c>
      <c r="D6" t="inlineStr" s="14">
        <is>
          <t>Préparer la garniture aromatique — Éplucher et laver les légumes ; tronçonner les grosses carottes ; couper les oignons transversalement et les colorer sur la plaque du fourneau (couleur ambrée), en clouter un d'un clou de girofle côté talon ; confectionner le bouquet garni (persil, thym, laurier, poireaux, céleri). L'ajouter au bout d'une heure de cuisson.</t>
        </is>
      </c>
      <c r="E6" t="s" s="14"/>
      <c r="F6"/>
    </row>
    <row r="7">
      <c r="A7" t="s">
        <v>2</v>
      </c>
      <c r="B7">
        <v>6</v>
      </c>
      <c r="C7" t="s">
        <v>123</v>
      </c>
      <c r="D7" t="inlineStr" s="14">
        <is>
          <t>Cuire 3 à 4 heures à découvert à très faible ébullition — Écumer et dégraisser souvent (une petite louche d'eau froide fait remonter la graisse) ; une ébullition trop vive trouble la marmite.</t>
        </is>
      </c>
      <c r="E7" t="s" s="14">
        <v>124</v>
      </c>
      <c r="F7"/>
    </row>
    <row r="8">
      <c r="A8" t="s">
        <v>2</v>
      </c>
      <c r="B8">
        <v>7</v>
      </c>
      <c r="C8" t="s">
        <v>125</v>
      </c>
      <c r="D8" t="inlineStr" s="14">
        <is>
          <t>S'assurer de la cuisson ; débarrasser la viande et la garniture (réserver la viande pour une autre utilisation) ; passer délicatement au chinois étamine dans un bahut inox avec quelques grains de poivre écrasés, sans remuer le fond ; laisser reposer, dégraisser, refroidir rapidement et réserver à + 3 °C maximum.</t>
        </is>
      </c>
      <c r="E8" t="s" s="14">
        <v>126</v>
      </c>
      <c r="F8"/>
    </row>
    <row r="9">
      <c r="A9" t="s">
        <v>127</v>
      </c>
      <c r="B9">
        <v>1</v>
      </c>
      <c r="C9" t="s">
        <v>128</v>
      </c>
      <c r="D9" t="s" s="14">
        <v>129</v>
      </c>
      <c r="E9" t="s" s="14"/>
      <c r="F9"/>
    </row>
    <row r="10">
      <c r="A10" t="s">
        <v>127</v>
      </c>
      <c r="B10">
        <v>2</v>
      </c>
      <c r="C10" t="s">
        <v>128</v>
      </c>
      <c r="D10" t="inlineStr" s="14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10" t="s" s="14"/>
      <c r="F10"/>
    </row>
    <row r="11">
      <c r="A11" t="s">
        <v>127</v>
      </c>
      <c r="B11">
        <v>3</v>
      </c>
      <c r="C11" t="s">
        <v>130</v>
      </c>
      <c r="D11" t="inlineStr" s="14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131</v>
      </c>
      <c r="B1"/>
      <c r="C1"/>
      <c r="D1"/>
    </row>
    <row r="2">
      <c r="A2" t="str" s="15">
        <f>"GRO_CDR_B269 · CUI.FONDS · référence : "&amp;Besoins!B3&amp;" "&amp;Besoins!C3&amp;" · multiplicateur réglable sur la feuille ""Besoins"""</f>
        <v>GRO_CDR_B269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132</v>
      </c>
      <c r="B4"/>
      <c r="C4"/>
      <c r="D4"/>
    </row>
    <row r="5">
      <c r="A5" t="s" s="17">
        <v>133</v>
      </c>
      <c r="B5" t="str" s="14">
        <f>"[CONCASSER] "&amp;Procedure!D2</f>
        <v>[CONCASSER] Mise en place du poste de travail — Réunir les denrées, le matériel de préparation et de cuisson. Contrôler la fraîcheur et la qualité des produits.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134</v>
      </c>
      <c r="B7" t="str" s="14">
        <f>"[MARQUER] "&amp;Procedure!D3</f>
        <v>[MARQUER] Préparer les ingrédients de base — Parer, dégraisser si nécessaire et ficeler les viandes ; concasser les os ; récupérer la moelle et la réserver dans une calotte d'eau glacée.</v>
      </c>
      <c r="C7"/>
      <c r="D7"/>
    </row>
    <row r="8">
      <c r="A8"/>
      <c r="B8" t="str">
        <f>Besoins!B20</f>
        <v>Jumeau (bœuf)</v>
      </c>
      <c r="C8" s="11">
        <f>Besoins!E20</f>
        <v>0.2</v>
      </c>
      <c r="D8" t="str">
        <f>Besoins!F20</f>
        <v>kg</v>
      </c>
    </row>
    <row r="9">
      <c r="A9"/>
      <c r="B9" t="str">
        <f>Besoins!B19</f>
        <v>Gîte-gîte (bœuf)</v>
      </c>
      <c r="C9" s="11">
        <f>Besoins!E19</f>
        <v>0.2</v>
      </c>
      <c r="D9" t="str">
        <f>Besoins!F19</f>
        <v>kg</v>
      </c>
    </row>
    <row r="10">
      <c r="A10"/>
      <c r="B10" t="str">
        <f>Besoins!B21</f>
        <v>Macreuse à pot-au-feu</v>
      </c>
      <c r="C10" s="11">
        <f>Besoins!E21</f>
        <v>0.2</v>
      </c>
      <c r="D10" t="str">
        <f>Besoins!F21</f>
        <v>kg</v>
      </c>
    </row>
    <row r="11">
      <c r="A11"/>
      <c r="B11" t="str">
        <f>Besoins!B23</f>
        <v>Plat de côtes (bœuf)</v>
      </c>
      <c r="C11" s="11">
        <f>Besoins!E23</f>
        <v>0.2</v>
      </c>
      <c r="D11" t="str">
        <f>Besoins!F23</f>
        <v>kg</v>
      </c>
    </row>
    <row r="12">
      <c r="A12"/>
      <c r="B12" t="str">
        <f>Besoins!B22</f>
        <v>Os de bœuf (moelle)</v>
      </c>
      <c r="C12" s="11">
        <f>Besoins!E22</f>
        <v>0.2</v>
      </c>
      <c r="D12" t="str">
        <f>Besoins!F22</f>
        <v>kg</v>
      </c>
    </row>
    <row r="13">
      <c r="A13"/>
      <c r="B13" t="str" s="18">
        <f>"ℹ "&amp;Procedure!E3</f>
        <v>ℹ</v>
      </c>
      <c r="C13"/>
      <c r="D13"/>
    </row>
    <row r="14">
      <c r="A14" t="s" s="17">
        <v>135</v>
      </c>
      <c r="B14" t="str" s="14">
        <f>"[ÉPLUCHER] "&amp;Procedure!D4</f>
        <v>[ÉPLUCHER] Blanchir la viande et les os 3 à 4 minutes — Les couvrir d'eau froide, porter à ébullition, écumer, rafraîchir à l'eau courante.</v>
      </c>
      <c r="C14"/>
      <c r="D14"/>
    </row>
    <row r="15">
      <c r="A15"/>
      <c r="B15" t="str" s="18">
        <f>"ℹ "&amp;Procedure!E4</f>
        <v>ℹ</v>
      </c>
      <c r="C15"/>
      <c r="D15"/>
    </row>
    <row r="16">
      <c r="A16" t="s" s="17">
        <v>136</v>
      </c>
      <c r="B16" t="str" s="14">
        <f>"[ÉCUMER] "&amp;Procedure!D5</f>
        <v>[ÉCUMER] Marquer la marmite en cuisson — Replacer viande et os dans la marmite rincée ; recouvrir amplement d'eau froide ; saler au gros sel ; porter à ébullition ; écumer et dégraisser soigneusement.</v>
      </c>
      <c r="C16"/>
      <c r="D16"/>
    </row>
    <row r="17">
      <c r="A17"/>
      <c r="B17" t="str">
        <f>Besoins!B7</f>
        <v>Eau (robinet - moy. France 2026)</v>
      </c>
      <c r="C17" s="11">
        <f>Besoins!E7</f>
        <v>1.75</v>
      </c>
      <c r="D17" t="str">
        <f>Besoins!F7</f>
        <v>lt</v>
      </c>
    </row>
    <row r="18">
      <c r="A18"/>
      <c r="B18" t="str">
        <f>Besoins!B18</f>
        <v>Gros sel de mer</v>
      </c>
      <c r="C18" s="11">
        <f>Besoins!E18</f>
        <v>0.005</v>
      </c>
      <c r="D18" t="str">
        <f>Besoins!F18</f>
        <v>kg</v>
      </c>
    </row>
    <row r="19">
      <c r="A19"/>
      <c r="B19" t="str" s="18">
        <f>"ℹ "&amp;Procedure!E5</f>
        <v>ℹ</v>
      </c>
      <c r="C19"/>
      <c r="D19"/>
    </row>
    <row r="20">
      <c r="A20" t="s" s="17">
        <v>137</v>
      </c>
      <c r="B20" t="str" s="14">
        <f>"[MOUILLER] "&amp;Procedure!D6</f>
        <v>[MOUILLER] Préparer la garniture aromatique — Éplucher et laver les légumes ; tronçonner les grosses carottes ; couper les oignons transversalement et les colorer sur la plaque du fourneau (couleur ambrée), en clouter un d'un clou de girofle côté talon ; confectionner le bouquet garni (persil, thym, laurier, poireaux, céleri). L'ajouter au bout d'une heure de cuisson.</v>
      </c>
      <c r="C20"/>
      <c r="D20"/>
    </row>
    <row r="21">
      <c r="A21"/>
      <c r="B21" t="str">
        <f>Besoins!B13</f>
        <v>CAROTTE France extra colis 12kg</v>
      </c>
      <c r="C21" s="11">
        <f>Besoins!E13</f>
        <v>0.15</v>
      </c>
      <c r="D21" t="str">
        <f>Besoins!F13</f>
        <v>kg</v>
      </c>
    </row>
    <row r="22">
      <c r="A22"/>
      <c r="B22" t="str">
        <f>Besoins!B15</f>
        <v>OIGNON jaune France cat.I 60-80mm</v>
      </c>
      <c r="C22" s="11">
        <f>Besoins!E15</f>
        <v>0.15</v>
      </c>
      <c r="D22" t="str">
        <f>Besoins!F15</f>
        <v>kg</v>
      </c>
    </row>
    <row r="23">
      <c r="A23"/>
      <c r="B23" t="str">
        <f>Besoins!B17</f>
        <v>POIREAU France cat.I</v>
      </c>
      <c r="C23" s="11">
        <f>Besoins!E17</f>
        <v>0.15</v>
      </c>
      <c r="D23" t="str">
        <f>Besoins!F17</f>
        <v>kg</v>
      </c>
    </row>
    <row r="24">
      <c r="A24"/>
      <c r="B24" t="str">
        <f>Besoins!B14</f>
        <v>CÉLERI-BRANCHE vert France cat.I</v>
      </c>
      <c r="C24" s="11">
        <f>Besoins!E14</f>
        <v>0.08</v>
      </c>
      <c r="D24" t="str">
        <f>Besoins!F14</f>
        <v>kg</v>
      </c>
    </row>
    <row r="25">
      <c r="A25"/>
      <c r="B25" t="str">
        <f>Besoins!B12</f>
        <v>AIL frais France cat.I 60-80mm</v>
      </c>
      <c r="C25" s="11">
        <f>Besoins!E12</f>
        <v>0.005</v>
      </c>
      <c r="D25" t="str">
        <f>Besoins!F12</f>
        <v>kg</v>
      </c>
    </row>
    <row r="26">
      <c r="A26"/>
      <c r="B26" t="s">
        <v>138</v>
      </c>
      <c r="C26" s="11">
        <f>'Besoins'!$B$2*1</f>
        <v>1</v>
      </c>
      <c r="D26" t="s">
        <v>93</v>
      </c>
    </row>
    <row r="27">
      <c r="A27"/>
      <c r="B27" t="s">
        <v>139</v>
      </c>
      <c r="C27" s="11">
        <f>'Besoins'!$B$2*1</f>
        <v>1</v>
      </c>
      <c r="D27" t="s">
        <v>93</v>
      </c>
    </row>
    <row r="28">
      <c r="A28" t="s" s="17">
        <v>140</v>
      </c>
      <c r="B28" t="str" s="14">
        <f>"[PASSER] "&amp;Procedure!D7</f>
        <v>[PASSER] Cuire 3 à 4 heures à découvert à très faible ébullition — Écumer et dégraisser souvent (une petite louche d'eau froide fait remonter la graisse) ; une ébullition trop vive trouble la marmite.</v>
      </c>
      <c r="C28"/>
      <c r="D28"/>
    </row>
    <row r="29">
      <c r="A29"/>
      <c r="B29" t="str" s="18">
        <f>"ℹ "&amp;Procedure!E7</f>
        <v>ℹ</v>
      </c>
      <c r="C29"/>
      <c r="D29"/>
    </row>
    <row r="30">
      <c r="A30" t="s" s="17">
        <v>141</v>
      </c>
      <c r="B30" t="str" s="14">
        <f>"[DÉGRAISSER] "&amp;Procedure!D8</f>
        <v>[DÉGRAISSER] S'assurer de la cuisson ; débarrasser la viande et la garniture (réserver la viande pour une autre utilisation) ; passer délicatement au chinois étamine dans un bahut inox avec quelques grains de poivre écrasés, sans remuer le fond ; laisser reposer, dégraisser, refroidir rapidement et réserver à + 3 °C maximum.</v>
      </c>
      <c r="C30"/>
      <c r="D30"/>
    </row>
    <row r="31">
      <c r="A31"/>
      <c r="B31" t="str">
        <f>Besoins!B9</f>
        <v>Poivre noir en grains entiers</v>
      </c>
      <c r="C31" s="11">
        <f>Besoins!E9</f>
        <v>0.001</v>
      </c>
      <c r="D31" t="str">
        <f>Besoins!F9</f>
        <v>kg</v>
      </c>
    </row>
    <row r="32">
      <c r="A32"/>
      <c r="B32" t="str" s="18">
        <f>"ℹ "&amp;Procedure!E8</f>
        <v>ℹ</v>
      </c>
      <c r="C32"/>
      <c r="D32"/>
    </row>
    <row r="33">
      <c r="A33"/>
      <c r="B33"/>
      <c r="C33"/>
      <c r="D33"/>
    </row>
    <row r="34">
      <c r="A34" t="s" s="16">
        <v>142</v>
      </c>
      <c r="B34"/>
      <c r="C34"/>
      <c r="D34"/>
    </row>
    <row r="35">
      <c r="A35" t="s" s="17">
        <v>133</v>
      </c>
      <c r="B35" t="str" s="14">
        <f>"[TRIER] "&amp;Procedure!D9</f>
        <v>[TRIER] Mise en place — Peser et mesurer toutes les denrées, vérifier leur fraîcheur.</v>
      </c>
      <c r="C35"/>
      <c r="D35"/>
    </row>
    <row r="36">
      <c r="A36" t="s" s="17">
        <v>134</v>
      </c>
      <c r="B36" t="str" s="14">
        <f>"[TRIER] "&amp;Procedure!D10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36"/>
      <c r="D36"/>
    </row>
    <row r="37">
      <c r="A37" t="s" s="17">
        <v>135</v>
      </c>
      <c r="B37" t="str" s="14">
        <f>"[FOURRER] "&amp;Procedure!D11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37"/>
      <c r="D37"/>
    </row>
    <row r="38">
      <c r="A38"/>
      <c r="B38" t="s">
        <v>143</v>
      </c>
      <c r="C38" s="11">
        <f>'Besoins'!$B$2*0.02</f>
        <v>0.02</v>
      </c>
      <c r="D38" t="s">
        <v>38</v>
      </c>
    </row>
    <row r="39">
      <c r="A39"/>
      <c r="B39" t="str">
        <f>Besoins!B11</f>
        <v>Thym séché</v>
      </c>
      <c r="C39" s="11">
        <f>Besoins!E11</f>
        <v>0.001</v>
      </c>
      <c r="D39" t="str">
        <f>Besoins!F11</f>
        <v>kg</v>
      </c>
    </row>
    <row r="40">
      <c r="A40"/>
      <c r="B40" t="str">
        <f>Besoins!B10</f>
        <v>Laurier sauce feuilles</v>
      </c>
      <c r="C40" s="11">
        <f>Besoins!E10</f>
        <v>0.001</v>
      </c>
      <c r="D40" t="str">
        <f>Besoins!F10</f>
        <v>kg</v>
      </c>
    </row>
    <row r="41">
      <c r="A41"/>
      <c r="B41"/>
      <c r="C41"/>
      <c r="D41"/>
    </row>
    <row r="42">
      <c r="A42" t="s" s="19">
        <v>22</v>
      </c>
      <c r="B42"/>
      <c r="C42"/>
      <c r="D42"/>
    </row>
  </sheetData>
  <sheetProtection sheet="1" formatRows="0" formatColumns="0"/>
  <mergeCells count="21">
    <mergeCell ref="A1:D1"/>
    <mergeCell ref="A2:D2"/>
    <mergeCell ref="A4:D4"/>
    <mergeCell ref="B5:D5"/>
    <mergeCell ref="B6:D6"/>
    <mergeCell ref="B7:D7"/>
    <mergeCell ref="B13:D13"/>
    <mergeCell ref="B14:D14"/>
    <mergeCell ref="B15:D15"/>
    <mergeCell ref="B16:D16"/>
    <mergeCell ref="B19:D19"/>
    <mergeCell ref="B20:D20"/>
    <mergeCell ref="B28:D28"/>
    <mergeCell ref="B29:D29"/>
    <mergeCell ref="B30:D30"/>
    <mergeCell ref="B32:D32"/>
    <mergeCell ref="A34:D34"/>
    <mergeCell ref="B35:D35"/>
    <mergeCell ref="B36:D36"/>
    <mergeCell ref="B37:D37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2026-10-30T15:41:15Z</dcterms:created>
  <dc:title>CONSOMMÉ BLANC SIMPLE OU MARMIT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2026-10-30T15:41:15Z</dcterms:modified>
  <cp:revision>1</cp:revision>
</cp:coreProperties>
</file>