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<sst xmlns="http://schemas.openxmlformats.org/spreadsheetml/2006/main" count="139" uniqueCount="139">
  <si>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</si>
  <si>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</si>
  <si>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Consommé Blanc Simple ou Marmite</t>
  </si>
  <si>
    <t>Code</t>
  </si>
  <si>
    <t>00002629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</si>
  <si>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</si>
  <si>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</si>
  <si>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</si>
  <si>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</si>
  <si>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</si>
  <si>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</si>
  <si>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</si>
  <si>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</si>
  <si>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</si>
  <si>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</si>
  <si>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</si>
  <si>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</si>
  <si>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</si>
  <si>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</si>
  <si>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</si>
  <si>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</si>
  <si>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</si>
  <si>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</si>
  <si>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</si>
  <si>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</si>
  <si>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</si>
  <si>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</si>
  <si>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</si>
  <si>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</si>
  <si>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</si>
  <si>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</si>
  <si>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</si>
  <si>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</si>
  <si>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</si>
  <si>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</si>
  <si>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</si>
  <si>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</si>
  <si>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</si>
  <si>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</si>
  <si>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</si>
  <si>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</si>
  <si>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</si>
  <si>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</si>
  <si>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</si>
  <si>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</si>
  <si>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</si>
  <si>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</si>
  <si>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</si>
  <si>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</si>
  <si>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</si>
  <si>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</si>
  <si>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</si>
  <si>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</si>
  <si>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</si>
  <si>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</si>
  <si>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</si>
  <si>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</si>
  <si>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</si>
  <si>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</si>
  <si>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</si>
  <si>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</si>
  <si>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</si>
  <si>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</si>
  <si>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</si>
  <si>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</si>
  <si>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</si>
  <si>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</si>
  <si>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</si>
  <si>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</si>
  <si>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</si>
  <si>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</si>
  <si>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</si>
  <si>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</si>
  <si>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</si>
  <si>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</si>
  <si>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Niveau</t>
  </si>
  <si>
    <t>Composant</t>
  </si>
  <si>
    <t>Type</t>
  </si>
  <si>
    <t>Quantité (pour 8 lt)</t>
  </si>
  <si>
    <t>recette</t>
  </si>
  <si>
    <t>Fonds et bouillons de base</t>
  </si>
  <si>
    <t xml:space="preserve">    ↳ EAU</t>
  </si>
  <si>
    <t>matiere</t>
  </si>
  <si>
    <t xml:space="preserve">    ↳ Jumeau (bœuf)</t>
  </si>
  <si>
    <t xml:space="preserve">    ↳ Gîte-gîte (bœuf)</t>
  </si>
  <si>
    <t xml:space="preserve">    ↳ Macreuse à pot-au-feu</t>
  </si>
  <si>
    <t xml:space="preserve">    ↳ Plat de côtes (bœuf)</t>
  </si>
  <si>
    <t xml:space="preserve">    ↳ Os de bœuf (moelle)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</si>
  <si>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</si>
  <si>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</si>
  <si>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</si>
  <si>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</si>
  <si>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Panais</t>
  </si>
  <si>
    <t xml:space="preserve">    ↳ Rutabagas</t>
  </si>
  <si>
    <t xml:space="preserve">    ↳ Navets</t>
  </si>
  <si>
    <t xml:space="preserve">    ↳ Bouquet garni sachet dose</t>
  </si>
  <si>
    <t xml:space="preserve">    ↳ Clous de girofle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</si>
  <si>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</si>
  <si>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</si>
  <si>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</si>
  <si>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</si>
  <si>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</si>
  <si>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</si>
  <si>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</si>
  <si>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</si>
  <si>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</si>
  <si>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</si>
  <si>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</si>
  <si>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</si>
  <si>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</si>
  <si>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</si>
  <si>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</si>
  <si>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</si>
  <si>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</si>
  <si>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</si>
  <si>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</si>
  <si>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</si>
  <si>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</si>
  <si>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</si>
  <si>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</si>
  <si>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</si>
  <si>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</si>
  <si>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</si>
  <si>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</si>
  <si>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</si>
  <si>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</si>
  <si>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</si>
  <si>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</si>
  <si>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</si>
  <si>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Blanc Simple ou Marmite</t>
  </si>
  <si>
    <t>Consommé Blanc Simple ou Marmite  00002629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</si>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</sst>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44.69005</v>
      </c>
    </row>
    <row r="12">
      <c r="A12" t="s" s="4">
        <v>17</v>
      </c>
      <c r="B12" s="5">
        <v>5.58625625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44.69005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8</v>
      </c>
      <c r="E7" s="12">
        <f>D7*$B$2</f>
        <v>8</v>
      </c>
      <c r="F7" t="s">
        <v>25</v>
      </c>
      <c r="G7" s="5">
        <f>E7*0.003</f>
        <v>0.024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E8*25</f>
        <v>0.025</v>
      </c>
    </row>
    <row r="9">
      <c r="A9" t="s">
        <v>39</v>
      </c>
      <c r="B9" t="s">
        <v>40</v>
      </c>
      <c r="C9" t="s">
        <v>37</v>
      </c>
      <c r="D9" s="10">
        <v>0.001</v>
      </c>
      <c r="E9" s="12">
        <f>D9*$B$2</f>
        <v>0.001</v>
      </c>
      <c r="F9" t="s">
        <v>38</v>
      </c>
      <c r="G9" s="5">
        <f>E9*12.5</f>
        <v>0.0125</v>
      </c>
    </row>
    <row r="10">
      <c r="A10" t="s">
        <v>41</v>
      </c>
      <c r="B10" t="s">
        <v>42</v>
      </c>
      <c r="C10" t="s">
        <v>43</v>
      </c>
      <c r="D10" s="10">
        <v>0.001</v>
      </c>
      <c r="E10" s="12">
        <f>D10*$B$2</f>
        <v>0.001</v>
      </c>
      <c r="F10" t="s">
        <v>38</v>
      </c>
      <c r="G10" s="5">
        <f>E10*14</f>
        <v>0.014</v>
      </c>
    </row>
    <row r="11">
      <c r="A11" t="s">
        <v>44</v>
      </c>
      <c r="B11" t="s">
        <v>45</v>
      </c>
      <c r="C11" t="s">
        <v>46</v>
      </c>
      <c r="D11" s="10">
        <v>0.15</v>
      </c>
      <c r="E11" s="12">
        <f>D11*$B$2</f>
        <v>0.15</v>
      </c>
      <c r="F11" t="s">
        <v>47</v>
      </c>
      <c r="G11" s="5">
        <f>E11*1.8</f>
        <v>0.27</v>
      </c>
    </row>
    <row r="12">
      <c r="A12" t="s">
        <v>48</v>
      </c>
      <c r="B12" t="s">
        <v>49</v>
      </c>
      <c r="C12" t="s">
        <v>46</v>
      </c>
      <c r="D12" s="10">
        <v>0.08</v>
      </c>
      <c r="E12" s="12">
        <f>D12*$B$2</f>
        <v>0.08</v>
      </c>
      <c r="F12" t="s">
        <v>38</v>
      </c>
      <c r="G12" s="5">
        <f>E12*1.8</f>
        <v>0.144</v>
      </c>
    </row>
    <row r="13">
      <c r="A13" t="s" s="3">
        <v>50</v>
      </c>
      <c r="B13" t="s">
        <v>51</v>
      </c>
      <c r="C13" t="s">
        <v>46</v>
      </c>
      <c r="D13" s="10">
        <v>0.001</v>
      </c>
      <c r="E13" s="12">
        <f>D13*$B$2</f>
        <v>0.001</v>
      </c>
      <c r="F13" t="s">
        <v>38</v>
      </c>
      <c r="G13" s="5">
        <f>E13*1.5</f>
        <v>0.0015</v>
      </c>
    </row>
    <row r="14">
      <c r="A14" t="s">
        <v>52</v>
      </c>
      <c r="B14" t="s">
        <v>53</v>
      </c>
      <c r="C14" t="s">
        <v>46</v>
      </c>
      <c r="D14" s="10">
        <v>0.15</v>
      </c>
      <c r="E14" s="12">
        <f>D14*$B$2</f>
        <v>0.15</v>
      </c>
      <c r="F14" t="s">
        <v>38</v>
      </c>
      <c r="G14" s="5">
        <f>E14*0.4</f>
        <v>0.06</v>
      </c>
    </row>
    <row r="15">
      <c r="A15" t="s" s="3">
        <v>54</v>
      </c>
      <c r="B15" t="s">
        <v>55</v>
      </c>
      <c r="C15" t="s">
        <v>46</v>
      </c>
      <c r="D15" s="10">
        <v>0.001</v>
      </c>
      <c r="E15" s="12">
        <f>D15*$B$2</f>
        <v>0.001</v>
      </c>
      <c r="F15" t="s">
        <v>38</v>
      </c>
      <c r="G15" s="5">
        <f>E15*2.5</f>
        <v>0.0025</v>
      </c>
    </row>
    <row r="16">
      <c r="A16" t="s">
        <v>56</v>
      </c>
      <c r="B16" t="s">
        <v>57</v>
      </c>
      <c r="C16" t="s">
        <v>46</v>
      </c>
      <c r="D16" s="10">
        <v>0.15</v>
      </c>
      <c r="E16" s="12">
        <f>D16*$B$2</f>
        <v>0.15</v>
      </c>
      <c r="F16" t="s">
        <v>38</v>
      </c>
      <c r="G16" s="5">
        <f>E16*0.9</f>
        <v>0.135</v>
      </c>
    </row>
    <row r="17">
      <c r="A17" t="s" s="3">
        <v>58</v>
      </c>
      <c r="B17" t="s">
        <v>59</v>
      </c>
      <c r="C17" t="s">
        <v>46</v>
      </c>
      <c r="D17" s="10">
        <v>0.001</v>
      </c>
      <c r="E17" s="12">
        <f>D17*$B$2</f>
        <v>0.001</v>
      </c>
      <c r="F17" t="s">
        <v>38</v>
      </c>
      <c r="G17" s="5">
        <f>E17*1.2</f>
        <v>0.0012</v>
      </c>
    </row>
    <row r="18">
      <c r="A18" t="s">
        <v>60</v>
      </c>
      <c r="B18" t="s">
        <v>61</v>
      </c>
      <c r="C18" t="s">
        <v>62</v>
      </c>
      <c r="D18" s="10">
        <v>0.001</v>
      </c>
      <c r="E18" s="12">
        <f>D18*$B$2</f>
        <v>0.001</v>
      </c>
      <c r="F18" t="s">
        <v>38</v>
      </c>
      <c r="G18" s="5">
        <f>E18*0.35</f>
        <v>0.00035</v>
      </c>
    </row>
    <row r="19">
      <c r="A19" t="s" s="3">
        <v>63</v>
      </c>
      <c r="B19" t="s">
        <v>64</v>
      </c>
      <c r="C19" t="s">
        <v>65</v>
      </c>
      <c r="D19" s="10">
        <v>1</v>
      </c>
      <c r="E19" s="12">
        <f>D19*$B$2</f>
        <v>1</v>
      </c>
      <c r="F19" t="s">
        <v>38</v>
      </c>
      <c r="G19" s="5">
        <f>E19*10</f>
        <v>10</v>
      </c>
    </row>
    <row r="20">
      <c r="A20" t="s" s="3">
        <v>66</v>
      </c>
      <c r="B20" t="s">
        <v>67</v>
      </c>
      <c r="C20" t="s">
        <v>65</v>
      </c>
      <c r="D20" s="10">
        <v>1</v>
      </c>
      <c r="E20" s="12">
        <f>D20*$B$2</f>
        <v>1</v>
      </c>
      <c r="F20" t="s">
        <v>38</v>
      </c>
      <c r="G20" s="5">
        <f>E20*12</f>
        <v>12</v>
      </c>
    </row>
    <row r="21">
      <c r="A21" t="s" s="3">
        <v>68</v>
      </c>
      <c r="B21" t="s">
        <v>69</v>
      </c>
      <c r="C21" t="s">
        <v>65</v>
      </c>
      <c r="D21" s="10">
        <v>1</v>
      </c>
      <c r="E21" s="12">
        <f>D21*$B$2</f>
        <v>1</v>
      </c>
      <c r="F21" t="s">
        <v>38</v>
      </c>
      <c r="G21" s="5">
        <f>E21*11</f>
        <v>11</v>
      </c>
    </row>
    <row r="22">
      <c r="A22" t="s" s="3">
        <v>70</v>
      </c>
      <c r="B22" t="s">
        <v>71</v>
      </c>
      <c r="C22" t="s">
        <v>65</v>
      </c>
      <c r="D22" s="10">
        <v>1</v>
      </c>
      <c r="E22" s="12">
        <f>D22*$B$2</f>
        <v>1</v>
      </c>
      <c r="F22" t="s">
        <v>38</v>
      </c>
      <c r="G22" s="5">
        <f>E22*3</f>
        <v>3</v>
      </c>
    </row>
    <row r="23">
      <c r="A23" t="s" s="3">
        <v>72</v>
      </c>
      <c r="B23" t="s">
        <v>73</v>
      </c>
      <c r="C23" t="s">
        <v>65</v>
      </c>
      <c r="D23" s="10">
        <v>1</v>
      </c>
      <c r="E23" s="12">
        <f>D23*$B$2</f>
        <v>1</v>
      </c>
      <c r="F23" t="s">
        <v>38</v>
      </c>
      <c r="G23" s="5">
        <f>E23*8</f>
        <v>8</v>
      </c>
    </row>
    <row r="24">
      <c r="A24"/>
      <c r="B24"/>
      <c r="C24"/>
      <c r="D24"/>
      <c r="E24"/>
      <c r="F24" t="s" s="4">
        <v>74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8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2">
        <v>8</v>
      </c>
      <c r="E3" t="s">
        <v>25</v>
      </c>
      <c r="F3" t="s">
        <v>34</v>
      </c>
    </row>
    <row r="4">
      <c r="A4">
        <v>1</v>
      </c>
      <c r="B4" t="s">
        <v>83</v>
      </c>
      <c r="C4" t="s">
        <v>82</v>
      </c>
      <c r="D4" s="12">
        <v>1</v>
      </c>
      <c r="E4" t="s">
        <v>38</v>
      </c>
      <c r="F4" t="s">
        <v>65</v>
      </c>
    </row>
    <row r="5">
      <c r="A5">
        <v>1</v>
      </c>
      <c r="B5" t="s">
        <v>84</v>
      </c>
      <c r="C5" t="s">
        <v>82</v>
      </c>
      <c r="D5" s="12">
        <v>1</v>
      </c>
      <c r="E5" t="s">
        <v>38</v>
      </c>
      <c r="F5" t="s">
        <v>65</v>
      </c>
    </row>
    <row r="6">
      <c r="A6">
        <v>1</v>
      </c>
      <c r="B6" t="s">
        <v>85</v>
      </c>
      <c r="C6" t="s">
        <v>82</v>
      </c>
      <c r="D6" s="12">
        <v>1</v>
      </c>
      <c r="E6" t="s">
        <v>38</v>
      </c>
      <c r="F6" t="s">
        <v>65</v>
      </c>
    </row>
    <row r="7">
      <c r="A7">
        <v>1</v>
      </c>
      <c r="B7" t="s">
        <v>86</v>
      </c>
      <c r="C7" t="s">
        <v>82</v>
      </c>
      <c r="D7" s="12">
        <v>1</v>
      </c>
      <c r="E7" t="s">
        <v>38</v>
      </c>
      <c r="F7" t="s">
        <v>65</v>
      </c>
    </row>
    <row r="8">
      <c r="A8">
        <v>1</v>
      </c>
      <c r="B8" t="s">
        <v>87</v>
      </c>
      <c r="C8" t="s">
        <v>82</v>
      </c>
      <c r="D8" s="12">
        <v>1</v>
      </c>
      <c r="E8" t="s">
        <v>38</v>
      </c>
      <c r="F8" t="s">
        <v>65</v>
      </c>
    </row>
    <row r="9">
      <c r="A9">
        <v>1</v>
      </c>
      <c r="B9" t="s">
        <v>88</v>
      </c>
      <c r="C9" t="s">
        <v>82</v>
      </c>
      <c r="D9" s="12">
        <v>0.15</v>
      </c>
      <c r="E9" t="s">
        <v>38</v>
      </c>
      <c r="F9" t="s">
        <v>46</v>
      </c>
    </row>
    <row r="10">
      <c r="A10">
        <v>1</v>
      </c>
      <c r="B10" t="s">
        <v>89</v>
      </c>
      <c r="C10" t="s">
        <v>82</v>
      </c>
      <c r="D10" s="12">
        <v>0.15</v>
      </c>
      <c r="E10" t="s">
        <v>38</v>
      </c>
      <c r="F10" t="s">
        <v>46</v>
      </c>
    </row>
    <row r="11">
      <c r="A11">
        <v>1</v>
      </c>
      <c r="B11" t="s">
        <v>90</v>
      </c>
      <c r="C11" t="s">
        <v>82</v>
      </c>
      <c r="D11" s="12">
        <v>0.15</v>
      </c>
      <c r="E11" t="s">
        <v>38</v>
      </c>
      <c r="F11" t="s">
        <v>46</v>
      </c>
    </row>
    <row r="12">
      <c r="A12">
        <v>1</v>
      </c>
      <c r="B12" t="s">
        <v>91</v>
      </c>
      <c r="C12" t="s">
        <v>82</v>
      </c>
      <c r="D12" s="12">
        <v>0.08</v>
      </c>
      <c r="E12" t="s">
        <v>38</v>
      </c>
      <c r="F12" t="s">
        <v>46</v>
      </c>
    </row>
    <row r="13">
      <c r="A13">
        <v>1</v>
      </c>
      <c r="B13" t="s">
        <v>92</v>
      </c>
      <c r="C13" t="s">
        <v>82</v>
      </c>
      <c r="D13" s="12">
        <v>0.001</v>
      </c>
      <c r="E13" t="s">
        <v>38</v>
      </c>
      <c r="F13" t="s">
        <v>46</v>
      </c>
    </row>
    <row r="14">
      <c r="A14">
        <v>1</v>
      </c>
      <c r="B14" t="s">
        <v>93</v>
      </c>
      <c r="C14" t="s">
        <v>82</v>
      </c>
      <c r="D14" s="12">
        <v>0.001</v>
      </c>
      <c r="E14" t="s">
        <v>38</v>
      </c>
      <c r="F14" t="s">
        <v>46</v>
      </c>
    </row>
    <row r="15">
      <c r="A15">
        <v>1</v>
      </c>
      <c r="B15" t="s">
        <v>94</v>
      </c>
      <c r="C15" t="s">
        <v>82</v>
      </c>
      <c r="D15" s="12">
        <v>0.001</v>
      </c>
      <c r="E15" t="s">
        <v>38</v>
      </c>
      <c r="F15" t="s">
        <v>46</v>
      </c>
    </row>
    <row r="16">
      <c r="A16">
        <v>1</v>
      </c>
      <c r="B16" t="s">
        <v>95</v>
      </c>
      <c r="C16" t="s">
        <v>82</v>
      </c>
      <c r="D16" s="12">
        <v>0.001</v>
      </c>
      <c r="E16" t="s">
        <v>38</v>
      </c>
      <c r="F16" t="s">
        <v>43</v>
      </c>
    </row>
    <row r="17">
      <c r="A17">
        <v>1</v>
      </c>
      <c r="B17" t="s">
        <v>96</v>
      </c>
      <c r="C17" t="s">
        <v>82</v>
      </c>
      <c r="D17" s="12">
        <v>0.001</v>
      </c>
      <c r="E17" t="s">
        <v>38</v>
      </c>
      <c r="F17" t="s">
        <v>37</v>
      </c>
    </row>
    <row r="18">
      <c r="A18">
        <v>1</v>
      </c>
      <c r="B18" t="s">
        <v>97</v>
      </c>
      <c r="C18" t="s">
        <v>82</v>
      </c>
      <c r="D18" s="12">
        <v>0.001</v>
      </c>
      <c r="E18" t="s">
        <v>38</v>
      </c>
      <c r="F18" t="s">
        <v>37</v>
      </c>
    </row>
    <row r="19">
      <c r="A19">
        <v>1</v>
      </c>
      <c r="B19" t="s">
        <v>98</v>
      </c>
      <c r="C19" t="s">
        <v>82</v>
      </c>
      <c r="D19" s="12">
        <v>0.001</v>
      </c>
      <c r="E19" t="s">
        <v>38</v>
      </c>
      <c r="F19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>
        <v>107</v>
      </c>
      <c r="F2" t="s">
        <v>108</v>
      </c>
    </row>
    <row r="3">
      <c r="A3" t="s">
        <v>2</v>
      </c>
      <c r="B3">
        <v>2</v>
      </c>
      <c r="C3" t="s">
        <v>109</v>
      </c>
      <c r="D3" t="s" s="14">
        <v>110</v>
      </c>
      <c r="E3" t="s" s="14">
        <v>111</v>
      </c>
      <c r="F3"/>
    </row>
    <row r="4">
      <c r="A4" t="s">
        <v>2</v>
      </c>
      <c r="B4">
        <v>3</v>
      </c>
      <c r="C4" t="s">
        <v>112</v>
      </c>
      <c r="D4" t="s" s="14">
        <v>113</v>
      </c>
      <c r="E4" t="s" s="14">
        <v>114</v>
      </c>
      <c r="F4"/>
    </row>
    <row r="5">
      <c r="A5" t="s">
        <v>2</v>
      </c>
      <c r="B5">
        <v>4</v>
      </c>
      <c r="C5" t="s">
        <v>115</v>
      </c>
      <c r="D5" t="s" s="14">
        <v>116</v>
      </c>
      <c r="E5" t="s" s="14">
        <v>117</v>
      </c>
      <c r="F5"/>
    </row>
    <row r="6">
      <c r="A6" t="s">
        <v>2</v>
      </c>
      <c r="B6">
        <v>5</v>
      </c>
      <c r="C6" t="s">
        <v>118</v>
      </c>
      <c r="D6" t="s" s="14">
        <v>119</v>
      </c>
      <c r="E6" t="s" s="14"/>
      <c r="F6"/>
    </row>
    <row r="7">
      <c r="A7" t="s">
        <v>2</v>
      </c>
      <c r="B7">
        <v>6</v>
      </c>
      <c r="C7" t="s">
        <v>120</v>
      </c>
      <c r="D7" t="s" s="14">
        <v>121</v>
      </c>
      <c r="E7" t="s" s="14">
        <v>122</v>
      </c>
      <c r="F7"/>
    </row>
    <row r="8">
      <c r="A8" t="s">
        <v>2</v>
      </c>
      <c r="B8">
        <v>7</v>
      </c>
      <c r="C8" t="s">
        <v>123</v>
      </c>
      <c r="D8" t="s" s="14">
        <v>124</v>
      </c>
      <c r="E8" t="s" s="14">
        <v>125</v>
      </c>
      <c r="F8"/>
    </row>
    <row r="9">
      <c r="A9" t="s">
        <v>2</v>
      </c>
      <c r="B9">
        <v>8</v>
      </c>
      <c r="C9" t="s">
        <v>126</v>
      </c>
      <c r="D9" t="s" s="14">
        <v>127</v>
      </c>
      <c r="E9" t="s" s="14">
        <v>128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"00002629 · CUI.FONDS · référence : "&amp;Besoins!B3&amp;" "&amp;Besoins!C3&amp;" · multiplicateur réglable sur la feuille ""Besoins"""</f>
        <v>00002629 · CUI.FONDS · référence : 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 t="s" s="17">
        <v>131</v>
      </c>
      <c r="B5" t="str" s="14">
        <f>"[CONCASSER] "&amp;Procedure!D2</f>
        <v>[CONCASSER] Parer et ficeler les morceaux de viande — blanchir la viande et les os 3 à 4 minutes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132</v>
      </c>
      <c r="B7" t="str" s="14">
        <f>"[MARQUER] "&amp;Procedure!D3</f>
        <v>[MARQUER] Marquer la marmite en cuisson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133</v>
      </c>
      <c r="B9" t="str" s="14">
        <f>"[ÉPLUCHER] "&amp;Procedure!D4</f>
        <v>[ÉPLUCHER] Préparer les légumes de la garniture aromatique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134</v>
      </c>
      <c r="B11" t="str" s="14">
        <f>"[ÉCUMER] "&amp;Procedure!D5</f>
        <v>[ÉCUMER] Écumer et dégraisser soigneusement la marmite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135</v>
      </c>
      <c r="B13" t="str" s="14">
        <f>"[MOUILLER] "&amp;Procedure!D6</f>
        <v>[MOUILLER] Ajouter la garniture aromatique au bout d'une heure de cuisson</v>
      </c>
      <c r="C13"/>
      <c r="D13"/>
    </row>
    <row r="14">
      <c r="A14" t="s" s="17">
        <v>136</v>
      </c>
      <c r="B14" t="str" s="14">
        <f>"[PASSER] "&amp;Procedure!D7</f>
        <v>[PASSER] Passer délicatement la marmite au chinois étamine dans un bain-marie inoxydable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137</v>
      </c>
      <c r="B16" t="str" s="14">
        <f>"[DÉGRAISSER] "&amp;Procedure!D8</f>
        <v>[DÉGRAISSER] Dégraisser méticuleusement au papier absorbant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138</v>
      </c>
      <c r="B18" t="str" s="14">
        <f>"[REFROIDIR] "&amp;Procedure!D9</f>
        <v>[REFROIDIR] Réserver immédiatement ou refroidir rapidement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2026-07-31T23:46:37Z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2026-07-31T23:46:37Z</dcterms:modified>
  <cp:revision>1</cp:revision>
</cp:coreProperties>
</file>