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<sst xmlns="http://schemas.openxmlformats.org/spreadsheetml/2006/main" count="505" uniqueCount="505">
  <si>
    <t>Fiche technique</t>
  </si>
  <si>
    <t>Nom</t>
  </si>
  <si>
    <t>ASSIÈTE DE PANACHÉ DE DÉSSERT</t>
  </si>
  <si>
    <t>Code</t>
  </si>
  <si>
    <t>00000743</t>
  </si>
  <si>
    <t>Classe</t>
  </si>
  <si>
    <t>Projets de carte restaurant (CARTE)</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</si>
  <si>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</si>
  <si>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</si>
  <si>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</si>
  <si>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</si>
  <si>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</si>
  <si>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</si>
  <si>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</si>
  <si>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</si>
  <si>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</si>
  <si>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4 pc</t>
  </si>
  <si>
    <t>Coût de revient (qt de référence)</t>
  </si>
  <si>
    <t>Coût unitaire</t>
  </si>
  <si>
    <t>Quantité demandée pour cet export</t>
  </si>
  <si>
    <t>Coût de revient total pour cette quantité</t>
  </si>
  <si>
    <t>Export généré le</t>
  </si>
  <si>
    <t>01/08/2026 06:24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</si>
  <si>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</si>
  <si>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</si>
  <si>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</si>
  <si>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</si>
  <si>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</si>
  <si>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</si>
  <si>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</si>
  <si>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</si>
  <si>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</si>
  <si>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</si>
  <si>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00000029</t>
  </si>
  <si>
    <t>AMARETO</t>
  </si>
  <si>
    <t>Alcool</t>
  </si>
  <si>
    <t>lt</t>
  </si>
  <si>
    <t>00000030</t>
  </si>
  <si>
    <t>GRAND MARNIER</t>
  </si>
  <si>
    <t>00000026</t>
  </si>
  <si>
    <t>RHUM 50ø</t>
  </si>
  <si>
    <t>00000011</t>
  </si>
  <si>
    <t>CHOCOLAT 835</t>
  </si>
  <si>
    <t>Chocolat Mat. prem.</t>
  </si>
  <si>
    <t>kg</t>
  </si>
  <si>
    <t>00000010</t>
  </si>
  <si>
    <t>CHOCOLAT BLANC W</t>
  </si>
  <si>
    <t>00000009</t>
  </si>
  <si>
    <t>CHOCOLAT LAIT 823</t>
  </si>
  <si>
    <t>00000034</t>
  </si>
  <si>
    <t>BOUDOIR LOR (400 GR)</t>
  </si>
  <si>
    <t>Eléments divers</t>
  </si>
  <si>
    <t>00000022</t>
  </si>
  <si>
    <t>BROYAGE D'AMANDES 50/50</t>
  </si>
  <si>
    <t>00000013</t>
  </si>
  <si>
    <t>ESSENCE DE CAF</t>
  </si>
  <si>
    <t>00000002</t>
  </si>
  <si>
    <t>FARINE (FLEUR DE FROMENT)</t>
  </si>
  <si>
    <t>00000006</t>
  </si>
  <si>
    <t>FECULE</t>
  </si>
  <si>
    <t>00000274</t>
  </si>
  <si>
    <t>GELATINE EN FEUILLES</t>
  </si>
  <si>
    <t>00000014</t>
  </si>
  <si>
    <t>VANILLE (baton)</t>
  </si>
  <si>
    <t>00000048</t>
  </si>
  <si>
    <t>BEURRE</t>
  </si>
  <si>
    <t>Produits frais</t>
  </si>
  <si>
    <t>00000049</t>
  </si>
  <si>
    <t>CREME FRAOECHE</t>
  </si>
  <si>
    <t>00000505</t>
  </si>
  <si>
    <t>GROSEILLES (RAVIER)</t>
  </si>
  <si>
    <t>00000257</t>
  </si>
  <si>
    <t>MURE (RAVIER)</t>
  </si>
  <si>
    <t>00000508</t>
  </si>
  <si>
    <t>MYRTILLES (RAVIER)</t>
  </si>
  <si>
    <t>00000060</t>
  </si>
  <si>
    <t>ORANGE</t>
  </si>
  <si>
    <t>00000233</t>
  </si>
  <si>
    <t>PASSION (CAISSE)</t>
  </si>
  <si>
    <t>00000241</t>
  </si>
  <si>
    <t>PHYSALIS (RAVIER)</t>
  </si>
  <si>
    <t>00000277</t>
  </si>
  <si>
    <t>POMMES GOLDEN BELGE (80-85 MM)</t>
  </si>
  <si>
    <t>00000234</t>
  </si>
  <si>
    <t>RAISINS BLANCS</t>
  </si>
  <si>
    <t>00000236</t>
  </si>
  <si>
    <t>RAISINS NOIRS</t>
  </si>
  <si>
    <t>00000021</t>
  </si>
  <si>
    <t>AMANDES FFILES</t>
  </si>
  <si>
    <t>FRUIT FRAIS</t>
  </si>
  <si>
    <t>00000240</t>
  </si>
  <si>
    <t>CARAMBOLES</t>
  </si>
  <si>
    <t>00000035</t>
  </si>
  <si>
    <t>CONFIT FRUITS HACHS (macedoine)</t>
  </si>
  <si>
    <t>00000232</t>
  </si>
  <si>
    <t>FIGUES (CAISSE)</t>
  </si>
  <si>
    <t>00000223</t>
  </si>
  <si>
    <t>FRAISE (RAVIER)</t>
  </si>
  <si>
    <t>00000503</t>
  </si>
  <si>
    <t>FRAISE DES BOIS (RAVIER)</t>
  </si>
  <si>
    <t>00000478</t>
  </si>
  <si>
    <t>FRAMBOISE (ravier)</t>
  </si>
  <si>
    <t>00000189</t>
  </si>
  <si>
    <t>CREME GLAC AMARETTO</t>
  </si>
  <si>
    <t>Glace</t>
  </si>
  <si>
    <t>00000185</t>
  </si>
  <si>
    <t>CREME GLAC VANILLE</t>
  </si>
  <si>
    <t>00000055</t>
  </si>
  <si>
    <t>MASCARPONE</t>
  </si>
  <si>
    <t>Produits laitiers</t>
  </si>
  <si>
    <t>00000047</t>
  </si>
  <si>
    <t>OEUF A3 (PRIX)</t>
  </si>
  <si>
    <t>00000239</t>
  </si>
  <si>
    <t>KIWI</t>
  </si>
  <si>
    <t>Matières premières</t>
  </si>
  <si>
    <t>00000037</t>
  </si>
  <si>
    <t>KIRCH</t>
  </si>
  <si>
    <t>Alcools (vins, spiritueux, liqueurs)</t>
  </si>
  <si>
    <t>00000061</t>
  </si>
  <si>
    <t>EAU</t>
  </si>
  <si>
    <t>Matières diverses (à trier)</t>
  </si>
  <si>
    <t>00000012</t>
  </si>
  <si>
    <t>CACAO</t>
  </si>
  <si>
    <t>Chocolats et cacao</t>
  </si>
  <si>
    <t>00000051</t>
  </si>
  <si>
    <t>LAIT</t>
  </si>
  <si>
    <t>00000052</t>
  </si>
  <si>
    <t>PaTE feuillete</t>
  </si>
  <si>
    <t>Pâtes</t>
  </si>
  <si>
    <t>00000734</t>
  </si>
  <si>
    <t>ASSIETE DE 25 CM.</t>
  </si>
  <si>
    <t>Petit matériel hôtellier</t>
  </si>
  <si>
    <t>00000878</t>
  </si>
  <si>
    <t>ASSIETE DE 30 CM.</t>
  </si>
  <si>
    <t>00000092</t>
  </si>
  <si>
    <t>papier silicone</t>
  </si>
  <si>
    <t>00000032</t>
  </si>
  <si>
    <t>MIEL LIQUIDE (MELI)</t>
  </si>
  <si>
    <t>Sucres Mat. prem.</t>
  </si>
  <si>
    <t>00000015</t>
  </si>
  <si>
    <t>RAFTISUC</t>
  </si>
  <si>
    <t>00000004</t>
  </si>
  <si>
    <t>SUCRE (S0)</t>
  </si>
  <si>
    <t>00000003</t>
  </si>
  <si>
    <t>SUCRE (S2)</t>
  </si>
  <si>
    <t>00000117</t>
  </si>
  <si>
    <t>PURE DE FRAISES (BOIRON)</t>
  </si>
  <si>
    <t>Mat. prem. surgelée</t>
  </si>
  <si>
    <t>00000111</t>
  </si>
  <si>
    <t>PURE DE FRAMBOISES (BOIRON)</t>
  </si>
  <si>
    <t>Total</t>
  </si>
  <si>
    <t>Niveau</t>
  </si>
  <si>
    <t>Composant</t>
  </si>
  <si>
    <t>Type</t>
  </si>
  <si>
    <t>Quantité (pour 4 pc)</t>
  </si>
  <si>
    <t>recette</t>
  </si>
  <si>
    <t>Projets de carte restaurant</t>
  </si>
  <si>
    <t xml:space="preserve">    ↳ ASSIETE DE 30 CM.</t>
  </si>
  <si>
    <t>matiere</t>
  </si>
  <si>
    <t xml:space="preserve">    ↳ GATEAU AU   CHOCOLAT  (PORTION)</t>
  </si>
  <si>
    <t>Pièces individuelles</t>
  </si>
  <si>
    <t xml:space="preserve">        ↳ GATEAU AU   CHOCOLAT  (40*60 CM)</t>
  </si>
  <si>
    <t>Gâteaux</t>
  </si>
  <si>
    <t xml:space="preserve">            ↳ BISCUIT AU CHOCOLAT (FEUILLES)</t>
  </si>
  <si>
    <t>Appareils divers</t>
  </si>
  <si>
    <t xml:space="preserve">                ↳ BISCUIT AU CHOCOLAT</t>
  </si>
  <si>
    <t xml:space="preserve">                    ↳ OEUF (P)</t>
  </si>
  <si>
    <t>Conversions oeufs et ovoproduits</t>
  </si>
  <si>
    <t xml:space="preserve">                        ↳ OEUF (ml)</t>
  </si>
  <si>
    <t xml:space="preserve">                            ↳ OEUF A3 (PRIX)</t>
  </si>
  <si>
    <t xml:space="preserve">                    ↳ SUCRE (S2)</t>
  </si>
  <si>
    <t xml:space="preserve">                    ↳ FARINE (FLEUR DE FROMENT)</t>
  </si>
  <si>
    <t xml:space="preserve">                    ↳ FECULE</t>
  </si>
  <si>
    <t xml:space="preserve">                    ↳ CACAO</t>
  </si>
  <si>
    <t xml:space="preserve">                ↳ papier silicone</t>
  </si>
  <si>
    <t xml:space="preserve">            ↳ COULIS D'ORANGE (B)</t>
  </si>
  <si>
    <t>Sauces et coulis pâtisserie</t>
  </si>
  <si>
    <t xml:space="preserve">                ↳ EXTRAIT D'ORANGE</t>
  </si>
  <si>
    <t xml:space="preserve">                    ↳ SUCRE (S0)</t>
  </si>
  <si>
    <t xml:space="preserve">                    ↳ ORANGE (P)</t>
  </si>
  <si>
    <t>Calcul</t>
  </si>
  <si>
    <t xml:space="preserve">                        ↳ ORANGE</t>
  </si>
  <si>
    <t xml:space="preserve">                ↳ EAU</t>
  </si>
  <si>
    <t xml:space="preserve">            ↳ CRÈME AU CHOCOLAT I</t>
  </si>
  <si>
    <t xml:space="preserve">                ↳ BEURRE</t>
  </si>
  <si>
    <t xml:space="preserve">                ↳ CHOCOLAT 835</t>
  </si>
  <si>
    <t xml:space="preserve">                ↳ MERINGUE FRAICHE</t>
  </si>
  <si>
    <t>Meringues</t>
  </si>
  <si>
    <t xml:space="preserve">                    ↳ BLANC D'OEUF (P)</t>
  </si>
  <si>
    <t xml:space="preserve">                        ↳ BLANC D'OEUF (ML)</t>
  </si>
  <si>
    <t xml:space="preserve">            ↳ GANACHE</t>
  </si>
  <si>
    <t xml:space="preserve">                ↳ LAIT</t>
  </si>
  <si>
    <t xml:space="preserve">                ↳ MIEL LIQUIDE (MELI)</t>
  </si>
  <si>
    <t xml:space="preserve">    ↳ TIRAMISSU (PETITE PORTION)</t>
  </si>
  <si>
    <t xml:space="preserve">        ↳ PUNCH CAFé</t>
  </si>
  <si>
    <t>Jus, coulis et imbibages</t>
  </si>
  <si>
    <t xml:space="preserve">            ↳ ESSENCE DE CAF</t>
  </si>
  <si>
    <t xml:space="preserve">            ↳ AMARETO</t>
  </si>
  <si>
    <t xml:space="preserve">            ↳ EAU</t>
  </si>
  <si>
    <t xml:space="preserve">        ↳ BOUDOIR(p)</t>
  </si>
  <si>
    <t>Conversions sucres et confiserie</t>
  </si>
  <si>
    <t xml:space="preserve">            ↳ BOUDOIR LOR (400 GR)</t>
  </si>
  <si>
    <t xml:space="preserve">        ↳ CRÈME MASCARPONE(B)</t>
  </si>
  <si>
    <t xml:space="preserve">            ↳ CREME FRAOECHE</t>
  </si>
  <si>
    <t xml:space="preserve">            ↳ MASCARPONE</t>
  </si>
  <si>
    <t xml:space="preserve">            ↳ JAUNE D'OEUF (P)</t>
  </si>
  <si>
    <t xml:space="preserve">                ↳ JAUNE D'OEUF (ML)</t>
  </si>
  <si>
    <t xml:space="preserve">                    ↳ OEUF A3 (PRIX)</t>
  </si>
  <si>
    <t xml:space="preserve">            ↳ GELATINE EN FEUILLES (P)</t>
  </si>
  <si>
    <t>Conversions diverses</t>
  </si>
  <si>
    <t xml:space="preserve">                ↳ GELATINE EN FEUILLES</t>
  </si>
  <si>
    <t xml:space="preserve">            ↳ BLANC D'OEUF (P)</t>
  </si>
  <si>
    <t xml:space="preserve">                ↳ BLANC D'OEUF (ML)</t>
  </si>
  <si>
    <t xml:space="preserve">            ↳ SUCRE (S2)</t>
  </si>
  <si>
    <t xml:space="preserve">        ↳ CACAO</t>
  </si>
  <si>
    <t xml:space="preserve">        ↳ papier silicone</t>
  </si>
  <si>
    <t xml:space="preserve">    ↳ GATEAU AU 3 CHOCOLATS SUR ASSIETE</t>
  </si>
  <si>
    <t xml:space="preserve">        ↳ GATEAU AU 3 CHOCOLATS (PORTION)</t>
  </si>
  <si>
    <t xml:space="preserve">            ↳ GATEAU AU 3 CHOCOLATS (40*60 CM)</t>
  </si>
  <si>
    <t xml:space="preserve">                ↳ BISCUIT AU CHOCOLAT (FEUILLES)</t>
  </si>
  <si>
    <t xml:space="preserve">                    ↳ BISCUIT AU CHOCOLAT</t>
  </si>
  <si>
    <t xml:space="preserve">                        ↳ OEUF (P)</t>
  </si>
  <si>
    <t xml:space="preserve">                            ↳ OEUF (ml)</t>
  </si>
  <si>
    <t xml:space="preserve">                                ↳ OEUF A3 (PRIX)</t>
  </si>
  <si>
    <t xml:space="preserve">                        ↳ SUCRE (S2)</t>
  </si>
  <si>
    <t xml:space="preserve">                        ↳ FARINE (FLEUR DE FROMENT)</t>
  </si>
  <si>
    <t xml:space="preserve">                        ↳ FECULE</t>
  </si>
  <si>
    <t xml:space="preserve">                        ↳ CACAO</t>
  </si>
  <si>
    <t xml:space="preserve">                    ↳ papier silicone</t>
  </si>
  <si>
    <t xml:space="preserve">                ↳ PUNCH KIRCH</t>
  </si>
  <si>
    <t xml:space="preserve">                    ↳ KIRCH</t>
  </si>
  <si>
    <t xml:space="preserve">                    ↳ RAFTISUC  (L)</t>
  </si>
  <si>
    <t xml:space="preserve">                        ↳ RAFTISUC</t>
  </si>
  <si>
    <t xml:space="preserve">                ↳ MOUSSE AU CHOCOLAT (B)</t>
  </si>
  <si>
    <t>Mousses et bavarois</t>
  </si>
  <si>
    <t xml:space="preserve">                    ↳ CREME FRAOECHE</t>
  </si>
  <si>
    <t xml:space="preserve">                    ↳ JAUNE D'OEUF (P)</t>
  </si>
  <si>
    <t xml:space="preserve">                        ↳ JAUNE D'OEUF (ML)</t>
  </si>
  <si>
    <t xml:space="preserve">                    ↳ CHOCOLAT 835</t>
  </si>
  <si>
    <t xml:space="preserve">                ↳ MOUSSE AU CHOCOLAT AU LAIT (B)</t>
  </si>
  <si>
    <t xml:space="preserve">                    ↳ CHOCOLAT LAIT 823</t>
  </si>
  <si>
    <t xml:space="preserve">                ↳ MOUSSE AU CHOCOLAT BLANC (B)</t>
  </si>
  <si>
    <t xml:space="preserve">                    ↳ CHOCOLAT BLANC W</t>
  </si>
  <si>
    <t xml:space="preserve">        ↳ DÉCOR CRÈME ANGLAISE</t>
  </si>
  <si>
    <t>Décorations</t>
  </si>
  <si>
    <t xml:space="preserve">            ↳ CRÈME ANGLAISE VANILLE</t>
  </si>
  <si>
    <t xml:space="preserve">                ↳ CRÈME ANGLAISE I</t>
  </si>
  <si>
    <t xml:space="preserve">                    ↳ LAIT</t>
  </si>
  <si>
    <t xml:space="preserve">                ↳ VANILLE (baton)</t>
  </si>
  <si>
    <t xml:space="preserve">        ↳ DÉCOR FRUIT (HIVER)</t>
  </si>
  <si>
    <t xml:space="preserve">            ↳ CARAMBOLES EN TRANCHES</t>
  </si>
  <si>
    <t>Conversions fruits frais (P→K)</t>
  </si>
  <si>
    <t xml:space="preserve">                ↳ CARAMBOLES</t>
  </si>
  <si>
    <t xml:space="preserve">            ↳ KIWI (P/.)</t>
  </si>
  <si>
    <t xml:space="preserve">                ↳ KIWI</t>
  </si>
  <si>
    <t xml:space="preserve">            ↳ FIGUES (P/.)</t>
  </si>
  <si>
    <t xml:space="preserve">                ↳ FIGUES (CAISSE)</t>
  </si>
  <si>
    <t xml:space="preserve">            ↳ PASSION (P/.)</t>
  </si>
  <si>
    <t xml:space="preserve">                ↳ PASSION (P)</t>
  </si>
  <si>
    <t xml:space="preserve">                    ↳ PASSION (CAISSE)</t>
  </si>
  <si>
    <t xml:space="preserve">            ↳ FRAISE (P/.)</t>
  </si>
  <si>
    <t xml:space="preserve">                ↳ FRAISE (P)</t>
  </si>
  <si>
    <t xml:space="preserve">                    ↳ FRAISE (RAVIER)</t>
  </si>
  <si>
    <t xml:space="preserve">            ↳ RAISIN NOIR (P/.)</t>
  </si>
  <si>
    <t xml:space="preserve">                ↳ RAISINS NOIRS (P)</t>
  </si>
  <si>
    <t xml:space="preserve">                    ↳ RAISINS NOIRS</t>
  </si>
  <si>
    <t xml:space="preserve">            ↳ RAISIN BLANC (P/.)</t>
  </si>
  <si>
    <t xml:space="preserve">                ↳ RAISINS BLANCS (P)</t>
  </si>
  <si>
    <t xml:space="preserve">                    ↳ RAISINS BLANCS</t>
  </si>
  <si>
    <t xml:space="preserve">            ↳ PHYSALIS (P)</t>
  </si>
  <si>
    <t xml:space="preserve">                ↳ PHYSALIS (RAVIER)</t>
  </si>
  <si>
    <t xml:space="preserve">    ↳ ASTRID SUR ASSIETE</t>
  </si>
  <si>
    <t xml:space="preserve">        ↳ ASSIETE DE 25 CM.</t>
  </si>
  <si>
    <t xml:space="preserve">        ↳ ASTRID (PORTION)</t>
  </si>
  <si>
    <t xml:space="preserve">            ↳ ASTRID (gastro)</t>
  </si>
  <si>
    <t xml:space="preserve">                ↳ BISCUIT DUCHESSE (FEUILLES gastro)</t>
  </si>
  <si>
    <t xml:space="preserve">                    ↳ BISCUIT DUCHESSE</t>
  </si>
  <si>
    <t xml:space="preserve">                        ↳ BROYAGE D'AMANDES 50/50</t>
  </si>
  <si>
    <t xml:space="preserve">                ↳ PUNCH Grand Marnier</t>
  </si>
  <si>
    <t xml:space="preserve">                    ↳ GRAND MARNIER</t>
  </si>
  <si>
    <t xml:space="preserve">                ↳ MOUSSE à L'ORANGE</t>
  </si>
  <si>
    <t xml:space="preserve">                    ↳ PULPE D'ORANGE</t>
  </si>
  <si>
    <t xml:space="preserve">                        ↳ ORANGE (JUS FRAIS)</t>
  </si>
  <si>
    <t xml:space="preserve">                            ↳ ORANGE (P)</t>
  </si>
  <si>
    <t xml:space="preserve">                                ↳ ORANGE</t>
  </si>
  <si>
    <t xml:space="preserve">                        ↳ ORANGE (P)</t>
  </si>
  <si>
    <t xml:space="preserve">                            ↳ ORANGE</t>
  </si>
  <si>
    <t xml:space="preserve">                    ↳ GELATINE EN FEUILLES (P)</t>
  </si>
  <si>
    <t xml:space="preserve">                        ↳ GELATINE EN FEUILLES</t>
  </si>
  <si>
    <t xml:space="preserve">                    ↳ MERINGUE CUITE</t>
  </si>
  <si>
    <t xml:space="preserve">                        ↳ BLANC D'OEUF (P)</t>
  </si>
  <si>
    <t xml:space="preserve">                            ↳ BLANC D'OEUF (ML)</t>
  </si>
  <si>
    <t xml:space="preserve">                        ↳ EAU</t>
  </si>
  <si>
    <t xml:space="preserve">                ↳ TRUFFES AU CHOCOLAT</t>
  </si>
  <si>
    <t>Pralinés et nougats 🇧🇪</t>
  </si>
  <si>
    <t xml:space="preserve">                    ↳ BEURRE</t>
  </si>
  <si>
    <t xml:space="preserve">                    ↳ MIEL LIQUIDE (MELI)</t>
  </si>
  <si>
    <t xml:space="preserve">                    ↳ EXTRAIT D'ORANGE (MIEL)</t>
  </si>
  <si>
    <t xml:space="preserve">                        ↳ SUCRE (S0)</t>
  </si>
  <si>
    <t xml:space="preserve">                        ↳ MIEL LIQUIDE (MELI)</t>
  </si>
  <si>
    <t xml:space="preserve">                ↳ GELÉE D'ORANGE</t>
  </si>
  <si>
    <t>Gelées, confitures et confits</t>
  </si>
  <si>
    <t xml:space="preserve">                    ↳ EAU</t>
  </si>
  <si>
    <t xml:space="preserve">        ↳ DÉCOR COULIS D'ORANGE</t>
  </si>
  <si>
    <t xml:space="preserve">        ↳ DÉCOR FRUIT (ÉTÉ,GATEAU)</t>
  </si>
  <si>
    <t xml:space="preserve">            ↳ FRAMBOISE (p)</t>
  </si>
  <si>
    <t xml:space="preserve">                ↳ FRAMBOISE (ravier)</t>
  </si>
  <si>
    <t xml:space="preserve">            ↳ MURE (p)</t>
  </si>
  <si>
    <t xml:space="preserve">                ↳ MURE (RAVIER)</t>
  </si>
  <si>
    <t xml:space="preserve">            ↳ FRAISE DES BOIS (P)</t>
  </si>
  <si>
    <t xml:space="preserve">                ↳ FRAISE DES BOIS (RAVIER)</t>
  </si>
  <si>
    <t xml:space="preserve">            ↳ GROSEILLES (BRANCHE,P)</t>
  </si>
  <si>
    <t xml:space="preserve">                ↳ GROSEILLES (RAVIER)</t>
  </si>
  <si>
    <t xml:space="preserve">            ↳ MYRTILLES (P)</t>
  </si>
  <si>
    <t xml:space="preserve">                ↳ MYRTILLES (RAVIER)</t>
  </si>
  <si>
    <t xml:space="preserve">    ↳ NOUGATINE (B)</t>
  </si>
  <si>
    <t>Confiserie et pralinés</t>
  </si>
  <si>
    <t xml:space="preserve">        ↳ SUCRE (S2)</t>
  </si>
  <si>
    <t xml:space="preserve">        ↳ MIEL LIQUIDE (MELI)</t>
  </si>
  <si>
    <t xml:space="preserve">        ↳ EAU</t>
  </si>
  <si>
    <t xml:space="preserve">        ↳ AMANDES FFILES</t>
  </si>
  <si>
    <t xml:space="preserve">        ↳ BEURRE</t>
  </si>
  <si>
    <t xml:space="preserve">    ↳ BOULE AMARETTO</t>
  </si>
  <si>
    <t>Glaces, sorbets et granités</t>
  </si>
  <si>
    <t xml:space="preserve">        ↳ CRÈME GLACÉ AMARETTO (K)</t>
  </si>
  <si>
    <t xml:space="preserve">            ↳ CREME GLAC AMARETTO</t>
  </si>
  <si>
    <t xml:space="preserve">    ↳ BOULE NOUGAT GLACé</t>
  </si>
  <si>
    <t xml:space="preserve">        ↳ nougat glacé (b)</t>
  </si>
  <si>
    <t xml:space="preserve">            ↳ NOUGAT (b,fourage nougat glacé)</t>
  </si>
  <si>
    <t xml:space="preserve">                ↳ CARAMEL BLOND (nougat)</t>
  </si>
  <si>
    <t xml:space="preserve">                ↳ AMANDES FFILES</t>
  </si>
  <si>
    <t xml:space="preserve">                ↳ CONFIT FRUITS HACHS (macedoine)</t>
  </si>
  <si>
    <t xml:space="preserve">                ↳ RHUM 50ø</t>
  </si>
  <si>
    <t xml:space="preserve">            ↳ MERINGUE FRAICHE</t>
  </si>
  <si>
    <t xml:space="preserve">                ↳ BLANC D'OEUF (P)</t>
  </si>
  <si>
    <t xml:space="preserve">                    ↳ BLANC D'OEUF (ML)</t>
  </si>
  <si>
    <t xml:space="preserve">                        ↳ OEUF A3 (PRIX)</t>
  </si>
  <si>
    <t xml:space="preserve">                ↳ SUCRE (S2)</t>
  </si>
  <si>
    <t xml:space="preserve">    ↳ TARTE TATIN (PORTION,80/85MM)</t>
  </si>
  <si>
    <t xml:space="preserve">        ↳ TARTE TATIN (POMMES 80/85mm)</t>
  </si>
  <si>
    <t>Tartes et tartelettes</t>
  </si>
  <si>
    <t xml:space="preserve">            ↳ CARAMEL GRAS</t>
  </si>
  <si>
    <t xml:space="preserve">                ↳ CARAMEL</t>
  </si>
  <si>
    <t xml:space="preserve">            ↳ POMMES (P,80-85)</t>
  </si>
  <si>
    <t xml:space="preserve">                ↳ POMMES GOLDEN BELGE (80-85 MM)</t>
  </si>
  <si>
    <t xml:space="preserve">            ↳ PaTE feuillete</t>
  </si>
  <si>
    <t xml:space="preserve">    ↳ BOULE VANILLE</t>
  </si>
  <si>
    <t xml:space="preserve">        ↳ CRÈME GLACÉ VANILLE (K)</t>
  </si>
  <si>
    <t xml:space="preserve">            ↳ CREME GLAC VANILLE</t>
  </si>
  <si>
    <t xml:space="preserve">    ↳ DÉCOR COULIS D'ORANGE</t>
  </si>
  <si>
    <t xml:space="preserve">        ↳ COULIS D'ORANGE (B)</t>
  </si>
  <si>
    <t xml:space="preserve">            ↳ EXTRAIT D'ORANGE</t>
  </si>
  <si>
    <t xml:space="preserve">                ↳ SUCRE (S0)</t>
  </si>
  <si>
    <t xml:space="preserve">                ↳ ORANGE (P)</t>
  </si>
  <si>
    <t xml:space="preserve">                    ↳ ORANGE</t>
  </si>
  <si>
    <t xml:space="preserve">    ↳ DÉCOR COULIS FRUIT ROUGE</t>
  </si>
  <si>
    <t xml:space="preserve">        ↳ COULIS DE FRUITS ROUGES</t>
  </si>
  <si>
    <t xml:space="preserve">            ↳ PURE DE FRAISES (BOIRON)</t>
  </si>
  <si>
    <t xml:space="preserve">            ↳ PURE DE FRAMBOISES (BOIRON)</t>
  </si>
  <si>
    <t xml:space="preserve">            ↳ RAFTISUC  (L)</t>
  </si>
  <si>
    <t xml:space="preserve">                ↳ RAFTISUC</t>
  </si>
  <si>
    <t xml:space="preserve">    ↳ DÉCOR CRÈME ANGLAISE</t>
  </si>
  <si>
    <t xml:space="preserve">        ↳ CRÈME ANGLAISE VANILLE</t>
  </si>
  <si>
    <t xml:space="preserve">            ↳ CRÈME ANGLAISE I</t>
  </si>
  <si>
    <t xml:space="preserve">                ↳ JAUNE D'OEUF (P)</t>
  </si>
  <si>
    <t xml:space="preserve">                    ↳ JAUNE D'OEUF (ML)</t>
  </si>
  <si>
    <t xml:space="preserve">            ↳ VANILLE (baton)</t>
  </si>
  <si>
    <t xml:space="preserve">    ↳ DÉCOR FRUIT (ÉTÉ,ASSIETE)</t>
  </si>
  <si>
    <t xml:space="preserve">        ↳ CARAMBOLES EN TRANCHES</t>
  </si>
  <si>
    <t xml:space="preserve">            ↳ CARAMBOLES</t>
  </si>
  <si>
    <t xml:space="preserve">        ↳ KIWI (P/.)</t>
  </si>
  <si>
    <t xml:space="preserve">            ↳ KIWI</t>
  </si>
  <si>
    <t xml:space="preserve">        ↳ FRAISE (P/.)</t>
  </si>
  <si>
    <t xml:space="preserve">            ↳ FRAISE (P)</t>
  </si>
  <si>
    <t xml:space="preserve">                ↳ FRAISE (RAVIER)</t>
  </si>
  <si>
    <t xml:space="preserve">        ↳ GROSEILLES (BRANCHE,P)</t>
  </si>
  <si>
    <t xml:space="preserve">            ↳ GROSEILLES (RAVIER)</t>
  </si>
  <si>
    <t xml:space="preserve">        ↳ PHYSALIS (P)</t>
  </si>
  <si>
    <t xml:space="preserve">            ↳ PHYSALIS (RAVIER)</t>
  </si>
  <si>
    <t>Recette</t>
  </si>
  <si>
    <t>#</t>
  </si>
  <si>
    <t>Verbe</t>
  </si>
  <si>
    <t>Étape</t>
  </si>
  <si>
    <t>Précision technique</t>
  </si>
  <si>
    <t>Durée</t>
  </si>
  <si>
    <t>GATEAU AU   CHOCOLAT  (PORTION)</t>
  </si>
  <si>
    <t>GATEAU AU   CHOCOLAT  (40*60 CM)</t>
  </si>
  <si>
    <t>BISCUIT AU CHOCOLAT (FEUILLES)</t>
  </si>
  <si>
    <t>BISCUIT AU CHOCOLAT</t>
  </si>
  <si>
    <t>COULIS D'ORANGE (B)</t>
  </si>
  <si>
    <t>EXTRAIT D'ORANGE</t>
  </si>
  <si>
    <t>ORANGE (P)</t>
  </si>
  <si>
    <t>CRÈME AU CHOCOLAT I</t>
  </si>
  <si>
    <t>MERINGUE FRAICHE</t>
  </si>
  <si>
    <t>MONTER</t>
  </si>
  <si>
    <t>14 blancs d'œufs en neige</t>
  </si>
  <si>
    <t>Au batteur vitesse moyenne puis rapide</t>
  </si>
  <si>
    <t>COUCHER</t>
  </si>
  <si>
    <t>À la poche selon la forme souhaitée</t>
  </si>
  <si>
    <t>Douille lisse n°10 ou cannelée</t>
  </si>
  <si>
    <t>SÉCHER</t>
  </si>
  <si>
    <t>Au four 90°C porte légèrement entrouverte</t>
  </si>
  <si>
    <t>1h30 à 2h selon épaisseur — la meringue doit sonner creux</t>
  </si>
  <si>
    <t>GANACHE</t>
  </si>
  <si>
    <t>TIRAMISSU (PETITE PORTION)</t>
  </si>
  <si>
    <t>PUNCH CAFé</t>
  </si>
  <si>
    <t>CRÈME MASCARPONE(B)</t>
  </si>
  <si>
    <t>GATEAU AU 3 CHOCOLATS SUR ASSIETE</t>
  </si>
  <si>
    <t>GATEAU AU 3 CHOCOLATS (PORTION)</t>
  </si>
  <si>
    <t>GATEAU AU 3 CHOCOLATS (40*60 CM)</t>
  </si>
  <si>
    <t>PUNCH KIRCH</t>
  </si>
  <si>
    <t>RAFTISUC  (L)</t>
  </si>
  <si>
    <t>MOUSSE AU CHOCOLAT (B)</t>
  </si>
  <si>
    <t>MOUSSE AU CHOCOLAT AU LAIT (B)</t>
  </si>
  <si>
    <t>MOUSSE AU CHOCOLAT BLANC (B)</t>
  </si>
  <si>
    <t>DÉCOR CRÈME ANGLAISE</t>
  </si>
  <si>
    <t>CRÈME ANGLAISE VANILLE</t>
  </si>
  <si>
    <t>CRÈME ANGLAISE I</t>
  </si>
  <si>
    <t>DÉCOR FRUIT (HIVER)</t>
  </si>
  <si>
    <t>PASSION (P/.)</t>
  </si>
  <si>
    <t>PASSION (P)</t>
  </si>
  <si>
    <t>ASTRID SUR ASSIETE</t>
  </si>
  <si>
    <t>ASTRID (PORTION)</t>
  </si>
  <si>
    <t>ASTRID (gastro)</t>
  </si>
  <si>
    <t>BISCUIT DUCHESSE (FEUILLES gastro)</t>
  </si>
  <si>
    <t>BISCUIT DUCHESSE</t>
  </si>
  <si>
    <t>PUNCH Grand Marnier</t>
  </si>
  <si>
    <t>MOUSSE à L'ORANGE</t>
  </si>
  <si>
    <t>MERINGUE CUITE</t>
  </si>
  <si>
    <t>TRUFFES AU CHOCOLAT</t>
  </si>
  <si>
    <t>EXTRAIT D'ORANGE (MIEL)</t>
  </si>
  <si>
    <t>GELÉE D'ORANGE</t>
  </si>
  <si>
    <t>DÉCOR COULIS D'ORANGE</t>
  </si>
  <si>
    <t>DÉCOR FRUIT (ÉTÉ,GATEAU)</t>
  </si>
  <si>
    <t>NOUGATINE (B)</t>
  </si>
  <si>
    <t>BOULE AMARETTO</t>
  </si>
  <si>
    <t>CRÈME GLACÉ AMARETTO (K)</t>
  </si>
  <si>
    <t>BOULE NOUGAT GLACé</t>
  </si>
  <si>
    <t>nougat glacé (b)</t>
  </si>
  <si>
    <t>NOUGAT (b,fourage nougat glacé)</t>
  </si>
  <si>
    <t>TARTE TATIN (PORTION,80/85MM)</t>
  </si>
  <si>
    <t>TARTE TATIN (POMMES 80/85mm)</t>
  </si>
  <si>
    <t>BOULE VANILLE</t>
  </si>
  <si>
    <t>CRÈME GLACÉ VANILLE (K)</t>
  </si>
  <si>
    <t>DÉCOR COULIS FRUIT ROUGE</t>
  </si>
  <si>
    <t>COULIS DE FRUITS ROUGES</t>
  </si>
  <si>
    <t>DÉCOR FRUIT (ÉTÉ,ASSIETE)</t>
  </si>
  <si>
    <t>Fiche technique — ASSIÈTE DE PANACHÉ DE DÉSSERT</t>
  </si>
  <si>
    <t>ASSIÈTE DE PANACHÉ DE DÉSSERT  00000743</t>
  </si>
  <si>
    <t>↳ GATEAU AU   CHOCOLAT  (PORTION)  00000067</t>
  </si>
  <si>
    <t>↳ GATEAU AU   CHOCOLAT  (40*60 CM)  00000792</t>
  </si>
  <si>
    <t>↳ BISCUIT AU CHOCOLAT (FEUILLES)  00000063</t>
  </si>
  <si>
    <t>↳ BISCUIT AU CHOCOLAT  00000159</t>
  </si>
  <si>
    <t>↳ COULIS D'ORANGE (B)  00000391</t>
  </si>
  <si>
    <t>↳ EXTRAIT D'ORANGE  00000172</t>
  </si>
  <si>
    <t>↳ ORANGE (P)  00000173</t>
  </si>
  <si>
    <t>↳ CRÈME AU CHOCOLAT I  00000064</t>
  </si>
  <si>
    <t>↳ MERINGUE FRAICHE  00000099</t>
  </si>
  <si>
    <t>1.</t>
  </si>
  <si>
    <t>3.</t>
  </si>
  <si>
    <t>4.</t>
  </si>
  <si>
    <t>↳ GANACHE  00000066</t>
  </si>
  <si>
    <t>↳ TIRAMISSU (PETITE PORTION)  00000068</t>
  </si>
  <si>
    <t>↳ PUNCH CAFé  00000131</t>
  </si>
  <si>
    <t>↳ CRÈME MASCARPONE(B)  00000130</t>
  </si>
  <si>
    <t>↳ GATEAU AU 3 CHOCOLATS SUR ASSIETE  00000636</t>
  </si>
  <si>
    <t>↳ GATEAU AU 3 CHOCOLATS (PORTION)  00000635</t>
  </si>
  <si>
    <t>↳ GATEAU AU 3 CHOCOLATS (40*60 CM)  00000891</t>
  </si>
  <si>
    <t>↳ PUNCH KIRCH  00000576</t>
  </si>
  <si>
    <t>↳ RAFTISUC  (L)  00000392</t>
  </si>
  <si>
    <t>↳ MOUSSE AU CHOCOLAT (B)  00000328</t>
  </si>
  <si>
    <t>↳ MOUSSE AU CHOCOLAT AU LAIT (B)  00000329</t>
  </si>
  <si>
    <t>↳ MOUSSE AU CHOCOLAT BLANC (B)  00000330</t>
  </si>
  <si>
    <t>↳ DÉCOR CRÈME ANGLAISE  00000397</t>
  </si>
  <si>
    <t>↳ CRÈME ANGLAISE VANILLE  00000335</t>
  </si>
  <si>
    <t>↳ CRÈME ANGLAISE I  00000336</t>
  </si>
  <si>
    <t>↳ DÉCOR FRUIT (HIVER)  00000256</t>
  </si>
  <si>
    <t>↳ PASSION (P/.)  00000250</t>
  </si>
  <si>
    <t>↳ PASSION (P)  00000249</t>
  </si>
  <si>
    <t>↳ ASTRID SUR ASSIETE  00000642</t>
  </si>
  <si>
    <t>↳ ASTRID (PORTION)  00000178</t>
  </si>
  <si>
    <t>↳ ASTRID (gastro)  00000732</t>
  </si>
  <si>
    <t>↳ BISCUIT DUCHESSE (FEUILLES gastro)  00001131</t>
  </si>
  <si>
    <t>↳ BISCUIT DUCHESSE  00000161</t>
  </si>
  <si>
    <t>↳ PUNCH Grand Marnier  00001100</t>
  </si>
  <si>
    <t>↳ MOUSSE à L'ORANGE  00000175</t>
  </si>
  <si>
    <t>↳ MERINGUE CUITE  00000490</t>
  </si>
  <si>
    <t>↳ TRUFFES AU CHOCOLAT  00000169</t>
  </si>
  <si>
    <t>↳ EXTRAIT D'ORANGE (MIEL)  00000170</t>
  </si>
  <si>
    <t>↳ GELÉE D'ORANGE  00000177</t>
  </si>
  <si>
    <t>↳ DÉCOR COULIS D'ORANGE  00000421</t>
  </si>
  <si>
    <t>↳ DÉCOR FRUIT (ÉTÉ,GATEAU)  00000506</t>
  </si>
  <si>
    <t>↳ NOUGATINE (B)  00000359</t>
  </si>
  <si>
    <t>↳ BOULE AMARETTO  00000414</t>
  </si>
  <si>
    <t>↳ CRÈME GLACÉ AMARETTO (K)  00000407</t>
  </si>
  <si>
    <t>↳ BOULE NOUGAT GLACé  00000744</t>
  </si>
  <si>
    <t>↳ nougat glacé (b)  00000354</t>
  </si>
  <si>
    <t>↳ NOUGAT (b,fourage nougat glacé)  00000355</t>
  </si>
  <si>
    <t>↳ TARTE TATIN (PORTION,80/85MM)  00000449</t>
  </si>
  <si>
    <t>↳ TARTE TATIN (POMMES 80/85mm)  00000279</t>
  </si>
  <si>
    <t>↳ BOULE VANILLE  00000413</t>
  </si>
  <si>
    <t>↳ CRÈME GLACÉ VANILLE (K)  00000408</t>
  </si>
  <si>
    <t>↳ DÉCOR COULIS FRUIT ROUGE  00000393</t>
  </si>
  <si>
    <t>↳ COULIS DE FRUITS ROUGES  00000260</t>
  </si>
  <si>
    <t>↳ DÉCOR FRUIT (ÉTÉ,ASSIETE)  00000510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</si>
</sst>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81.397470988674</v>
      </c>
    </row>
    <row r="12">
      <c r="A12" t="s" s="4">
        <v>18</v>
      </c>
      <c r="B12" s="5">
        <v>20.349367747168</v>
      </c>
    </row>
    <row r="13">
      <c r="A13"/>
      <c r="B13"/>
    </row>
    <row r="14">
      <c r="A14" t="s" s="6">
        <v>19</v>
      </c>
      <c r="B14" t="s" s="6">
        <v>16</v>
      </c>
    </row>
    <row r="15">
      <c r="A15" t="s" s="6">
        <v>20</v>
      </c>
      <c r="B15" s="7">
        <v>81.397470988674</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5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4</v>
      </c>
      <c r="C3" t="s" s="11">
        <v>26</v>
      </c>
      <c r="D3"/>
      <c r="E3"/>
      <c r="F3"/>
    </row>
    <row r="4">
      <c r="A4" t="s">
        <v>27</v>
      </c>
      <c r="B4" s="12">
        <f>$B$2*B3</f>
        <v>4</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0.006667</v>
      </c>
      <c r="E7" s="12">
        <f>D7*$B$2</f>
        <v>0.006667</v>
      </c>
      <c r="F7" t="s">
        <v>36</v>
      </c>
      <c r="G7" s="5">
        <f>E7*8.7112787218</f>
        <v>0.058078</v>
      </c>
    </row>
    <row r="8">
      <c r="A8" t="s" s="3">
        <v>37</v>
      </c>
      <c r="B8" t="s">
        <v>38</v>
      </c>
      <c r="C8" t="s">
        <v>35</v>
      </c>
      <c r="D8" s="10">
        <v>0.00125</v>
      </c>
      <c r="E8" s="12">
        <f>D8*$B$2</f>
        <v>0.00125</v>
      </c>
      <c r="F8" t="s">
        <v>36</v>
      </c>
      <c r="G8" s="5">
        <f>E8*20.3272857143</f>
        <v>0.025409</v>
      </c>
    </row>
    <row r="9">
      <c r="A9" t="s" s="3">
        <v>39</v>
      </c>
      <c r="B9" t="s">
        <v>40</v>
      </c>
      <c r="C9" t="s">
        <v>35</v>
      </c>
      <c r="D9" s="10">
        <v>0.257143</v>
      </c>
      <c r="E9" s="12">
        <f>D9*$B$2</f>
        <v>0.257143</v>
      </c>
      <c r="F9" t="s">
        <v>36</v>
      </c>
      <c r="G9" s="5">
        <f>E9*13.3118926045</f>
        <v>3.42306</v>
      </c>
    </row>
    <row r="10">
      <c r="A10" t="s" s="3">
        <v>41</v>
      </c>
      <c r="B10" t="s">
        <v>42</v>
      </c>
      <c r="C10" t="s">
        <v>43</v>
      </c>
      <c r="D10" s="10">
        <v>0.020122</v>
      </c>
      <c r="E10" s="12">
        <f>D10*$B$2</f>
        <v>0.020122</v>
      </c>
      <c r="F10" t="s">
        <v>44</v>
      </c>
      <c r="G10" s="5">
        <f>E10*3.124717425</f>
        <v>0.062876</v>
      </c>
    </row>
    <row r="11">
      <c r="A11" t="s" s="3">
        <v>45</v>
      </c>
      <c r="B11" t="s">
        <v>46</v>
      </c>
      <c r="C11" t="s">
        <v>43</v>
      </c>
      <c r="D11" s="10">
        <v>0.004333</v>
      </c>
      <c r="E11" s="12">
        <f>D11*$B$2</f>
        <v>0.004333</v>
      </c>
      <c r="F11" t="s">
        <v>44</v>
      </c>
      <c r="G11" s="5">
        <f>E11*4.0186691284</f>
        <v>0.017413</v>
      </c>
    </row>
    <row r="12">
      <c r="A12" t="s" s="3">
        <v>47</v>
      </c>
      <c r="B12" t="s">
        <v>48</v>
      </c>
      <c r="C12" t="s">
        <v>43</v>
      </c>
      <c r="D12" s="10">
        <v>0.004333</v>
      </c>
      <c r="E12" s="12">
        <f>D12*$B$2</f>
        <v>0.004333</v>
      </c>
      <c r="F12" t="s">
        <v>44</v>
      </c>
      <c r="G12" s="5">
        <f>E12*3.676542811</f>
        <v>0.01593</v>
      </c>
    </row>
    <row r="13">
      <c r="A13" t="s" s="3">
        <v>49</v>
      </c>
      <c r="B13" t="s">
        <v>50</v>
      </c>
      <c r="C13" t="s">
        <v>51</v>
      </c>
      <c r="D13" s="10">
        <v>0.047778</v>
      </c>
      <c r="E13" s="12">
        <f>D13*$B$2</f>
        <v>0.047778</v>
      </c>
      <c r="F13" t="s">
        <v>26</v>
      </c>
      <c r="G13" s="5">
        <f>E13*2.0946902573</f>
        <v>0.10008</v>
      </c>
    </row>
    <row r="14">
      <c r="A14" t="s" s="3">
        <v>52</v>
      </c>
      <c r="B14" t="s">
        <v>53</v>
      </c>
      <c r="C14" t="s">
        <v>51</v>
      </c>
      <c r="D14" s="10">
        <v>0.001333</v>
      </c>
      <c r="E14" s="12">
        <f>D14*$B$2</f>
        <v>0.001333</v>
      </c>
      <c r="F14" t="s">
        <v>44</v>
      </c>
      <c r="G14" s="5">
        <f>E14*3.3474035175</f>
        <v>0.004462</v>
      </c>
    </row>
    <row r="15">
      <c r="A15" t="s" s="3">
        <v>54</v>
      </c>
      <c r="B15" t="s">
        <v>55</v>
      </c>
      <c r="C15" t="s">
        <v>51</v>
      </c>
      <c r="D15" s="10">
        <v>0.006667</v>
      </c>
      <c r="E15" s="12">
        <f>D15*$B$2</f>
        <v>0.006667</v>
      </c>
      <c r="F15" t="s">
        <v>36</v>
      </c>
      <c r="G15" s="5">
        <f>E15*8.6758662067</f>
        <v>0.057842</v>
      </c>
    </row>
    <row r="16">
      <c r="A16" t="s" s="3">
        <v>56</v>
      </c>
      <c r="B16" t="s">
        <v>57</v>
      </c>
      <c r="C16" t="s">
        <v>51</v>
      </c>
      <c r="D16" s="10">
        <v>0.012333</v>
      </c>
      <c r="E16" s="12">
        <f>D16*$B$2</f>
        <v>0.012333</v>
      </c>
      <c r="F16" t="s">
        <v>44</v>
      </c>
      <c r="G16" s="5">
        <f>E16*0.0220645963</f>
        <v>0.000272</v>
      </c>
    </row>
    <row r="17">
      <c r="A17" t="s" s="3">
        <v>58</v>
      </c>
      <c r="B17" t="s">
        <v>59</v>
      </c>
      <c r="C17" t="s">
        <v>51</v>
      </c>
      <c r="D17" s="10">
        <v>0.0036</v>
      </c>
      <c r="E17" s="12">
        <f>D17*$B$2</f>
        <v>0.0036</v>
      </c>
      <c r="F17" t="s">
        <v>44</v>
      </c>
      <c r="G17" s="5">
        <f>E17*0.7883</f>
        <v>0.002838</v>
      </c>
    </row>
    <row r="18">
      <c r="A18" t="s" s="3">
        <v>60</v>
      </c>
      <c r="B18" t="s">
        <v>61</v>
      </c>
      <c r="C18" t="s">
        <v>51</v>
      </c>
      <c r="D18" s="10">
        <v>0.633333</v>
      </c>
      <c r="E18" s="12">
        <f>D18*$B$2</f>
        <v>0.633333</v>
      </c>
      <c r="F18" t="s">
        <v>44</v>
      </c>
      <c r="G18" s="5">
        <f>E18*16.0945084708</f>
        <v>10.193183</v>
      </c>
    </row>
    <row r="19">
      <c r="A19" t="s" s="3">
        <v>62</v>
      </c>
      <c r="B19" t="s">
        <v>63</v>
      </c>
      <c r="C19" t="s">
        <v>51</v>
      </c>
      <c r="D19" s="10">
        <v>2.5</v>
      </c>
      <c r="E19" s="12">
        <f>D19*$B$2</f>
        <v>2.5</v>
      </c>
      <c r="F19" t="s">
        <v>26</v>
      </c>
      <c r="G19" s="5">
        <f>E19*0.5902684211</f>
        <v>1.475671</v>
      </c>
    </row>
    <row r="20">
      <c r="A20" t="s" s="3">
        <v>64</v>
      </c>
      <c r="B20" t="s">
        <v>65</v>
      </c>
      <c r="C20" t="s">
        <v>66</v>
      </c>
      <c r="D20" s="10">
        <v>0.083269</v>
      </c>
      <c r="E20" s="12">
        <f>D20*$B$2</f>
        <v>0.083269</v>
      </c>
      <c r="F20" t="s">
        <v>44</v>
      </c>
      <c r="G20" s="5">
        <f>E20*3.9513814722</f>
        <v>0.329028</v>
      </c>
    </row>
    <row r="21">
      <c r="A21" t="s" s="3">
        <v>67</v>
      </c>
      <c r="B21" t="s">
        <v>68</v>
      </c>
      <c r="C21" t="s">
        <v>66</v>
      </c>
      <c r="D21" s="10">
        <v>1.492797</v>
      </c>
      <c r="E21" s="12">
        <f>D21*$B$2</f>
        <v>1.492797</v>
      </c>
      <c r="F21" t="s">
        <v>36</v>
      </c>
      <c r="G21" s="5">
        <f>E21*2.5334994503</f>
        <v>3.782</v>
      </c>
    </row>
    <row r="22">
      <c r="A22" t="s" s="3">
        <v>69</v>
      </c>
      <c r="B22" t="s">
        <v>70</v>
      </c>
      <c r="C22" t="s">
        <v>66</v>
      </c>
      <c r="D22" s="10">
        <v>0.1</v>
      </c>
      <c r="E22" s="12">
        <f>D22*$B$2</f>
        <v>0.1</v>
      </c>
      <c r="F22" t="s">
        <v>26</v>
      </c>
      <c r="G22" s="5">
        <f>E22*1.9831</f>
        <v>0.19831</v>
      </c>
    </row>
    <row r="23">
      <c r="A23" t="s" s="3">
        <v>71</v>
      </c>
      <c r="B23" t="s">
        <v>72</v>
      </c>
      <c r="C23" t="s">
        <v>66</v>
      </c>
      <c r="D23" s="10">
        <v>0.033333</v>
      </c>
      <c r="E23" s="12">
        <f>D23*$B$2</f>
        <v>0.033333</v>
      </c>
      <c r="F23" t="s">
        <v>26</v>
      </c>
      <c r="G23" s="5">
        <f>E23*2.2310223102</f>
        <v>0.074367</v>
      </c>
    </row>
    <row r="24">
      <c r="A24" t="s" s="3">
        <v>73</v>
      </c>
      <c r="B24" t="s">
        <v>74</v>
      </c>
      <c r="C24" t="s">
        <v>66</v>
      </c>
      <c r="D24" s="10">
        <v>0.08</v>
      </c>
      <c r="E24" s="12">
        <f>D24*$B$2</f>
        <v>0.08</v>
      </c>
      <c r="F24" t="s">
        <v>26</v>
      </c>
      <c r="G24" s="5">
        <f>E24*2.7268</f>
        <v>0.218144</v>
      </c>
    </row>
    <row r="25">
      <c r="A25" t="s" s="3">
        <v>75</v>
      </c>
      <c r="B25" t="s">
        <v>76</v>
      </c>
      <c r="C25" t="s">
        <v>66</v>
      </c>
      <c r="D25" s="10">
        <v>5.330148</v>
      </c>
      <c r="E25" s="12">
        <f>D25*$B$2</f>
        <v>5.330148</v>
      </c>
      <c r="F25" t="s">
        <v>44</v>
      </c>
      <c r="G25" s="5">
        <f>E25*0.6544642111</f>
        <v>3.488391</v>
      </c>
    </row>
    <row r="26">
      <c r="A26" t="s" s="3">
        <v>77</v>
      </c>
      <c r="B26" t="s">
        <v>78</v>
      </c>
      <c r="C26" t="s">
        <v>66</v>
      </c>
      <c r="D26" s="10">
        <v>0.005</v>
      </c>
      <c r="E26" s="12">
        <f>D26*$B$2</f>
        <v>0.005</v>
      </c>
      <c r="F26" t="s">
        <v>26</v>
      </c>
      <c r="G26" s="5">
        <f>E26*8.9242</f>
        <v>0.044621</v>
      </c>
    </row>
    <row r="27">
      <c r="A27" t="s" s="3">
        <v>79</v>
      </c>
      <c r="B27" t="s">
        <v>80</v>
      </c>
      <c r="C27" t="s">
        <v>66</v>
      </c>
      <c r="D27" s="10">
        <v>0.25</v>
      </c>
      <c r="E27" s="12">
        <f>D27*$B$2</f>
        <v>0.25</v>
      </c>
      <c r="F27" t="s">
        <v>26</v>
      </c>
      <c r="G27" s="5">
        <f>E27*1.4378</f>
        <v>0.35945</v>
      </c>
    </row>
    <row r="28">
      <c r="A28" t="s" s="3">
        <v>81</v>
      </c>
      <c r="B28" t="s">
        <v>82</v>
      </c>
      <c r="C28" t="s">
        <v>66</v>
      </c>
      <c r="D28" s="10">
        <v>1.25</v>
      </c>
      <c r="E28" s="12">
        <f>D28*$B$2</f>
        <v>1.25</v>
      </c>
      <c r="F28" t="s">
        <v>44</v>
      </c>
      <c r="G28" s="5">
        <f>E28*0.6445</f>
        <v>0.805625</v>
      </c>
    </row>
    <row r="29">
      <c r="A29" t="s" s="3">
        <v>83</v>
      </c>
      <c r="B29" t="s">
        <v>84</v>
      </c>
      <c r="C29" t="s">
        <v>66</v>
      </c>
      <c r="D29" s="10">
        <v>0.5</v>
      </c>
      <c r="E29" s="12">
        <f>D29*$B$2</f>
        <v>0.5</v>
      </c>
      <c r="F29" t="s">
        <v>44</v>
      </c>
      <c r="G29" s="5">
        <f>E29*2.8508</f>
        <v>1.4254</v>
      </c>
    </row>
    <row r="30">
      <c r="A30" t="s" s="3">
        <v>85</v>
      </c>
      <c r="B30" t="s">
        <v>86</v>
      </c>
      <c r="C30" t="s">
        <v>66</v>
      </c>
      <c r="D30" s="10">
        <v>0.5</v>
      </c>
      <c r="E30" s="12">
        <f>D30*$B$2</f>
        <v>0.5</v>
      </c>
      <c r="F30" t="s">
        <v>44</v>
      </c>
      <c r="G30" s="5">
        <f>E30*2.6029</f>
        <v>1.30145</v>
      </c>
    </row>
    <row r="31">
      <c r="A31" t="s" s="3">
        <v>87</v>
      </c>
      <c r="B31" t="s">
        <v>88</v>
      </c>
      <c r="C31" t="s">
        <v>89</v>
      </c>
      <c r="D31" s="10">
        <v>0.333581</v>
      </c>
      <c r="E31" s="12">
        <f>D31*$B$2</f>
        <v>0.333581</v>
      </c>
      <c r="F31" t="s">
        <v>44</v>
      </c>
      <c r="G31" s="5">
        <f>E31*7.1393429387</f>
        <v>2.381549</v>
      </c>
    </row>
    <row r="32">
      <c r="A32" t="s" s="3">
        <v>90</v>
      </c>
      <c r="B32" t="s">
        <v>91</v>
      </c>
      <c r="C32" t="s">
        <v>89</v>
      </c>
      <c r="D32" s="10">
        <v>0.266667</v>
      </c>
      <c r="E32" s="12">
        <f>D32*$B$2</f>
        <v>0.266667</v>
      </c>
      <c r="F32" t="s">
        <v>26</v>
      </c>
      <c r="G32" s="5">
        <f>E32*0.8923988845</f>
        <v>0.237973</v>
      </c>
    </row>
    <row r="33">
      <c r="A33" t="s" s="3">
        <v>92</v>
      </c>
      <c r="B33" t="s">
        <v>93</v>
      </c>
      <c r="C33" t="s">
        <v>89</v>
      </c>
      <c r="D33" s="10">
        <v>0.514286</v>
      </c>
      <c r="E33" s="12">
        <f>D33*$B$2</f>
        <v>0.514286</v>
      </c>
      <c r="F33" t="s">
        <v>44</v>
      </c>
      <c r="G33" s="5">
        <f>E33*3.2721981821</f>
        <v>1.682846</v>
      </c>
    </row>
    <row r="34">
      <c r="A34" t="s" s="3">
        <v>94</v>
      </c>
      <c r="B34" t="s">
        <v>95</v>
      </c>
      <c r="C34" t="s">
        <v>89</v>
      </c>
      <c r="D34" s="10">
        <v>0.125</v>
      </c>
      <c r="E34" s="12">
        <f>D34*$B$2</f>
        <v>0.125</v>
      </c>
      <c r="F34" t="s">
        <v>26</v>
      </c>
      <c r="G34" s="5">
        <f>E34*0.330525</f>
        <v>0.041316</v>
      </c>
    </row>
    <row r="35">
      <c r="A35" t="s" s="3">
        <v>96</v>
      </c>
      <c r="B35" t="s">
        <v>97</v>
      </c>
      <c r="C35" t="s">
        <v>89</v>
      </c>
      <c r="D35" s="10">
        <v>0.116667</v>
      </c>
      <c r="E35" s="12">
        <f>D35*$B$2</f>
        <v>0.116667</v>
      </c>
      <c r="F35" t="s">
        <v>26</v>
      </c>
      <c r="G35" s="5">
        <f>E35*1.6112953963</f>
        <v>0.187985</v>
      </c>
    </row>
    <row r="36">
      <c r="A36" t="s" s="3">
        <v>98</v>
      </c>
      <c r="B36" t="s">
        <v>99</v>
      </c>
      <c r="C36" t="s">
        <v>89</v>
      </c>
      <c r="D36" s="10">
        <v>0.04</v>
      </c>
      <c r="E36" s="12">
        <f>D36*$B$2</f>
        <v>0.04</v>
      </c>
      <c r="F36" t="s">
        <v>26</v>
      </c>
      <c r="G36" s="5">
        <f>E36*2.355</f>
        <v>0.0942</v>
      </c>
    </row>
    <row r="37">
      <c r="A37" t="s" s="3">
        <v>100</v>
      </c>
      <c r="B37" t="s">
        <v>101</v>
      </c>
      <c r="C37" t="s">
        <v>89</v>
      </c>
      <c r="D37" s="10">
        <v>0.033333</v>
      </c>
      <c r="E37" s="12">
        <f>D37*$B$2</f>
        <v>0.033333</v>
      </c>
      <c r="F37" t="s">
        <v>26</v>
      </c>
      <c r="G37" s="5">
        <f>E37*2.1071210712</f>
        <v>0.070237</v>
      </c>
    </row>
    <row r="38">
      <c r="A38" t="s" s="3">
        <v>102</v>
      </c>
      <c r="B38" t="s">
        <v>103</v>
      </c>
      <c r="C38" t="s">
        <v>104</v>
      </c>
      <c r="D38" s="10">
        <v>4</v>
      </c>
      <c r="E38" s="12">
        <f>D38*$B$2</f>
        <v>4</v>
      </c>
      <c r="F38" t="s">
        <v>36</v>
      </c>
      <c r="G38" s="5">
        <f>E38*3.9415</f>
        <v>15.766</v>
      </c>
    </row>
    <row r="39">
      <c r="A39" t="s" s="3">
        <v>105</v>
      </c>
      <c r="B39" t="s">
        <v>106</v>
      </c>
      <c r="C39" t="s">
        <v>104</v>
      </c>
      <c r="D39" s="10">
        <v>4</v>
      </c>
      <c r="E39" s="12">
        <f>D39*$B$2</f>
        <v>4</v>
      </c>
      <c r="F39" t="s">
        <v>36</v>
      </c>
      <c r="G39" s="5">
        <f>E39*3.4953</f>
        <v>13.9812</v>
      </c>
    </row>
    <row r="40">
      <c r="A40" t="s" s="3">
        <v>107</v>
      </c>
      <c r="B40" t="s">
        <v>108</v>
      </c>
      <c r="C40" t="s">
        <v>109</v>
      </c>
      <c r="D40" s="10">
        <v>0.025</v>
      </c>
      <c r="E40" s="12">
        <f>D40*$B$2</f>
        <v>0.025</v>
      </c>
      <c r="F40" t="s">
        <v>44</v>
      </c>
      <c r="G40" s="5">
        <f>E40*6.6256</f>
        <v>0.16564</v>
      </c>
    </row>
    <row r="41">
      <c r="A41" t="s" s="3">
        <v>110</v>
      </c>
      <c r="B41" t="s">
        <v>111</v>
      </c>
      <c r="C41" t="s">
        <v>109</v>
      </c>
      <c r="D41" s="10">
        <v>19.614286</v>
      </c>
      <c r="E41" s="12">
        <f>D41*$B$2</f>
        <v>19.614286</v>
      </c>
      <c r="F41" t="s">
        <v>26</v>
      </c>
      <c r="G41" s="5">
        <f>E41*0.2699999961</f>
        <v>5.295857</v>
      </c>
    </row>
    <row r="42">
      <c r="A42" t="s" s="3">
        <v>112</v>
      </c>
      <c r="B42" t="s">
        <v>113</v>
      </c>
      <c r="C42" t="s">
        <v>114</v>
      </c>
      <c r="D42" s="10">
        <v>0.4</v>
      </c>
      <c r="E42" s="12">
        <f>D42*$B$2</f>
        <v>0.4</v>
      </c>
      <c r="F42" t="s">
        <v>26</v>
      </c>
      <c r="G42" s="5">
        <f>E42*0.2479</f>
        <v>0.09916</v>
      </c>
    </row>
    <row r="43">
      <c r="A43" t="s" s="3">
        <v>115</v>
      </c>
      <c r="B43" t="s">
        <v>116</v>
      </c>
      <c r="C43" t="s">
        <v>117</v>
      </c>
      <c r="D43" s="10">
        <v>0.0025</v>
      </c>
      <c r="E43" s="12">
        <f>D43*$B$2</f>
        <v>0.0025</v>
      </c>
      <c r="F43" t="s">
        <v>36</v>
      </c>
      <c r="G43" s="5">
        <f>E43*13.2127</f>
        <v>0.033032</v>
      </c>
    </row>
    <row r="44">
      <c r="A44" t="s" s="3">
        <v>118</v>
      </c>
      <c r="B44" t="s">
        <v>119</v>
      </c>
      <c r="C44" t="s">
        <v>120</v>
      </c>
      <c r="D44" s="10">
        <v>0.979619</v>
      </c>
      <c r="E44" s="12">
        <f>D44*$B$2</f>
        <v>0.979619</v>
      </c>
      <c r="F44" t="s">
        <v>36</v>
      </c>
      <c r="G44" s="5">
        <f>E44*0.0030000015</f>
        <v>0.002939</v>
      </c>
    </row>
    <row r="45">
      <c r="A45" t="s" s="3">
        <v>121</v>
      </c>
      <c r="B45" t="s">
        <v>122</v>
      </c>
      <c r="C45" t="s">
        <v>123</v>
      </c>
      <c r="D45" s="10">
        <v>0.0034</v>
      </c>
      <c r="E45" s="12">
        <f>D45*$B$2</f>
        <v>0.0034</v>
      </c>
      <c r="F45" t="s">
        <v>44</v>
      </c>
      <c r="G45" s="5">
        <f>E45*5.6396</f>
        <v>0.019175</v>
      </c>
    </row>
    <row r="46">
      <c r="A46" t="s" s="3">
        <v>124</v>
      </c>
      <c r="B46" t="s">
        <v>125</v>
      </c>
      <c r="C46" t="s">
        <v>109</v>
      </c>
      <c r="D46" s="10">
        <v>2.502333</v>
      </c>
      <c r="E46" s="12">
        <f>D46*$B$2</f>
        <v>2.502333</v>
      </c>
      <c r="F46" t="s">
        <v>36</v>
      </c>
      <c r="G46" s="5">
        <f>E46*0.5999000799</f>
        <v>1.50115</v>
      </c>
    </row>
    <row r="47">
      <c r="A47" t="s" s="3">
        <v>126</v>
      </c>
      <c r="B47" t="s">
        <v>127</v>
      </c>
      <c r="C47" t="s">
        <v>128</v>
      </c>
      <c r="D47" s="10">
        <v>0.041667</v>
      </c>
      <c r="E47" s="12">
        <f>D47*$B$2</f>
        <v>0.041667</v>
      </c>
      <c r="F47" t="s">
        <v>26</v>
      </c>
      <c r="G47" s="5">
        <f>E47*1.6903114775</f>
        <v>0.07043</v>
      </c>
    </row>
    <row r="48">
      <c r="A48" t="s" s="3">
        <v>129</v>
      </c>
      <c r="B48" t="s">
        <v>130</v>
      </c>
      <c r="C48" t="s">
        <v>131</v>
      </c>
      <c r="D48" s="10">
        <v>1</v>
      </c>
      <c r="E48" s="12">
        <f>D48*$B$2</f>
        <v>1</v>
      </c>
      <c r="F48" t="s">
        <v>26</v>
      </c>
      <c r="G48" s="5">
        <f>E48*0</f>
        <v>0</v>
      </c>
    </row>
    <row r="49">
      <c r="A49" t="s" s="3">
        <v>132</v>
      </c>
      <c r="B49" t="s">
        <v>133</v>
      </c>
      <c r="C49" t="s">
        <v>131</v>
      </c>
      <c r="D49" s="10">
        <v>4</v>
      </c>
      <c r="E49" s="12">
        <f>D49*$B$2</f>
        <v>4</v>
      </c>
      <c r="F49" t="s">
        <v>26</v>
      </c>
      <c r="G49" s="5">
        <f>E49*0</f>
        <v>0</v>
      </c>
    </row>
    <row r="50">
      <c r="A50" t="s" s="3">
        <v>134</v>
      </c>
      <c r="B50" t="s">
        <v>135</v>
      </c>
      <c r="C50" t="s">
        <v>131</v>
      </c>
      <c r="D50" s="10">
        <v>0.15</v>
      </c>
      <c r="E50" s="12">
        <f>D50*$B$2</f>
        <v>0.15</v>
      </c>
      <c r="F50" t="s">
        <v>26</v>
      </c>
      <c r="G50" s="5">
        <f>E50*0.0632128</f>
        <v>0.009482</v>
      </c>
    </row>
    <row r="51">
      <c r="A51" t="s" s="3">
        <v>136</v>
      </c>
      <c r="B51" t="s">
        <v>137</v>
      </c>
      <c r="C51" t="s">
        <v>138</v>
      </c>
      <c r="D51" s="10">
        <v>0.109472</v>
      </c>
      <c r="E51" s="12">
        <f>D51*$B$2</f>
        <v>0.109472</v>
      </c>
      <c r="F51" t="s">
        <v>44</v>
      </c>
      <c r="G51" s="5">
        <f>E51*4.040599656</f>
        <v>0.442333</v>
      </c>
    </row>
    <row r="52">
      <c r="A52" t="s" s="3">
        <v>139</v>
      </c>
      <c r="B52" t="s">
        <v>140</v>
      </c>
      <c r="C52" t="s">
        <v>138</v>
      </c>
      <c r="D52" s="10">
        <v>0.675417</v>
      </c>
      <c r="E52" s="12">
        <f>D52*$B$2</f>
        <v>0.675417</v>
      </c>
      <c r="F52" t="s">
        <v>44</v>
      </c>
      <c r="G52" s="5">
        <f>E52*1.1960994097</f>
        <v>0.807866</v>
      </c>
    </row>
    <row r="53">
      <c r="A53" t="s" s="3">
        <v>141</v>
      </c>
      <c r="B53" t="s">
        <v>142</v>
      </c>
      <c r="C53" t="s">
        <v>138</v>
      </c>
      <c r="D53" s="10">
        <v>1.292697</v>
      </c>
      <c r="E53" s="12">
        <f>D53*$B$2</f>
        <v>1.292697</v>
      </c>
      <c r="F53" t="s">
        <v>44</v>
      </c>
      <c r="G53" s="5">
        <f>E53*1.0982001195</f>
        <v>1.41964</v>
      </c>
    </row>
    <row r="54">
      <c r="A54" t="s" s="3">
        <v>143</v>
      </c>
      <c r="B54" t="s">
        <v>144</v>
      </c>
      <c r="C54" t="s">
        <v>138</v>
      </c>
      <c r="D54" s="10">
        <v>1.605995</v>
      </c>
      <c r="E54" s="12">
        <f>D54*$B$2</f>
        <v>1.605995</v>
      </c>
      <c r="F54" t="s">
        <v>44</v>
      </c>
      <c r="G54" s="5">
        <f>E54*0.9500002776</f>
        <v>1.525696</v>
      </c>
    </row>
    <row r="55">
      <c r="A55" t="s" s="3">
        <v>145</v>
      </c>
      <c r="B55" t="s">
        <v>146</v>
      </c>
      <c r="C55" t="s">
        <v>147</v>
      </c>
      <c r="D55" s="10">
        <v>0.666667</v>
      </c>
      <c r="E55" s="12">
        <f>D55*$B$2</f>
        <v>0.666667</v>
      </c>
      <c r="F55" t="s">
        <v>36</v>
      </c>
      <c r="G55" s="5">
        <f>E55*5.7015971492</f>
        <v>3.801067</v>
      </c>
    </row>
    <row r="56">
      <c r="A56" t="s" s="3">
        <v>148</v>
      </c>
      <c r="B56" t="s">
        <v>149</v>
      </c>
      <c r="C56" t="s">
        <v>147</v>
      </c>
      <c r="D56" s="10">
        <v>0.666667</v>
      </c>
      <c r="E56" s="12">
        <f>D56*$B$2</f>
        <v>0.666667</v>
      </c>
      <c r="F56" t="s">
        <v>36</v>
      </c>
      <c r="G56" s="5">
        <f>E56*6.4451967774</f>
        <v>4.2968</v>
      </c>
    </row>
    <row r="57">
      <c r="A57"/>
      <c r="B57"/>
      <c r="C57"/>
      <c r="D57"/>
      <c r="E57"/>
      <c r="F57" t="s" s="4">
        <v>150</v>
      </c>
      <c r="G57" s="13">
        <f>SUM(G7:G56)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8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151</v>
      </c>
      <c r="B1" t="s" s="2">
        <v>152</v>
      </c>
      <c r="C1" t="s" s="2">
        <v>153</v>
      </c>
      <c r="D1" t="s" s="2">
        <v>154</v>
      </c>
      <c r="E1" t="s" s="2">
        <v>31</v>
      </c>
      <c r="F1" t="s" s="2">
        <v>5</v>
      </c>
    </row>
    <row r="2">
      <c r="A2">
        <v>0</v>
      </c>
      <c r="B2" t="s">
        <v>2</v>
      </c>
      <c r="C2" t="s">
        <v>155</v>
      </c>
      <c r="D2" s="12">
        <v>4</v>
      </c>
      <c r="E2" t="s">
        <v>26</v>
      </c>
      <c r="F2" t="s">
        <v>156</v>
      </c>
    </row>
    <row r="3">
      <c r="A3">
        <v>1</v>
      </c>
      <c r="B3" t="s">
        <v>157</v>
      </c>
      <c r="C3" t="s">
        <v>158</v>
      </c>
      <c r="D3" s="12">
        <v>4</v>
      </c>
      <c r="E3" t="s">
        <v>26</v>
      </c>
      <c r="F3" t="s">
        <v>131</v>
      </c>
    </row>
    <row r="4">
      <c r="A4">
        <v>1</v>
      </c>
      <c r="B4" t="s">
        <v>159</v>
      </c>
      <c r="C4" t="s">
        <v>155</v>
      </c>
      <c r="D4" s="12">
        <v>1</v>
      </c>
      <c r="E4" t="s">
        <v>26</v>
      </c>
      <c r="F4" t="s">
        <v>160</v>
      </c>
    </row>
    <row r="5">
      <c r="A5">
        <v>2</v>
      </c>
      <c r="B5" t="s">
        <v>161</v>
      </c>
      <c r="C5" t="s">
        <v>155</v>
      </c>
      <c r="D5" s="12">
        <v>0.017</v>
      </c>
      <c r="E5" t="s">
        <v>26</v>
      </c>
      <c r="F5" t="s">
        <v>162</v>
      </c>
    </row>
    <row r="6">
      <c r="A6">
        <v>3</v>
      </c>
      <c r="B6" t="s">
        <v>163</v>
      </c>
      <c r="C6" t="s">
        <v>155</v>
      </c>
      <c r="D6" s="12">
        <v>0.05</v>
      </c>
      <c r="E6" t="s">
        <v>26</v>
      </c>
      <c r="F6" t="s">
        <v>164</v>
      </c>
    </row>
    <row r="7">
      <c r="A7">
        <v>4</v>
      </c>
      <c r="B7" t="s">
        <v>165</v>
      </c>
      <c r="C7" t="s">
        <v>155</v>
      </c>
      <c r="D7" s="12">
        <v>0.033</v>
      </c>
      <c r="E7" t="s">
        <v>44</v>
      </c>
      <c r="F7" t="s">
        <v>164</v>
      </c>
    </row>
    <row r="8">
      <c r="A8">
        <v>5</v>
      </c>
      <c r="B8" t="s">
        <v>166</v>
      </c>
      <c r="C8" t="s">
        <v>155</v>
      </c>
      <c r="D8" s="12">
        <v>0.3</v>
      </c>
      <c r="E8" t="s">
        <v>26</v>
      </c>
      <c r="F8" t="s">
        <v>167</v>
      </c>
    </row>
    <row r="9">
      <c r="A9">
        <v>6</v>
      </c>
      <c r="B9" t="s">
        <v>168</v>
      </c>
      <c r="C9" t="s">
        <v>155</v>
      </c>
      <c r="D9" s="12">
        <v>0.017</v>
      </c>
      <c r="E9" t="s">
        <v>36</v>
      </c>
      <c r="F9" t="s">
        <v>167</v>
      </c>
    </row>
    <row r="10">
      <c r="A10">
        <v>7</v>
      </c>
      <c r="B10" t="s">
        <v>169</v>
      </c>
      <c r="C10" t="s">
        <v>158</v>
      </c>
      <c r="D10" s="12">
        <v>0.3</v>
      </c>
      <c r="E10" t="s">
        <v>26</v>
      </c>
      <c r="F10" t="s">
        <v>109</v>
      </c>
    </row>
    <row r="11">
      <c r="A11">
        <v>5</v>
      </c>
      <c r="B11" t="s">
        <v>170</v>
      </c>
      <c r="C11" t="s">
        <v>158</v>
      </c>
      <c r="D11" s="12">
        <v>0.008</v>
      </c>
      <c r="E11" t="s">
        <v>44</v>
      </c>
      <c r="F11" t="s">
        <v>138</v>
      </c>
    </row>
    <row r="12">
      <c r="A12">
        <v>5</v>
      </c>
      <c r="B12" t="s">
        <v>171</v>
      </c>
      <c r="C12" t="s">
        <v>158</v>
      </c>
      <c r="D12" s="12">
        <v>0.005</v>
      </c>
      <c r="E12" t="s">
        <v>44</v>
      </c>
      <c r="F12" t="s">
        <v>51</v>
      </c>
    </row>
    <row r="13">
      <c r="A13">
        <v>5</v>
      </c>
      <c r="B13" t="s">
        <v>172</v>
      </c>
      <c r="C13" t="s">
        <v>158</v>
      </c>
      <c r="D13" s="12">
        <v>0.002</v>
      </c>
      <c r="E13" t="s">
        <v>44</v>
      </c>
      <c r="F13" t="s">
        <v>51</v>
      </c>
    </row>
    <row r="14">
      <c r="A14">
        <v>5</v>
      </c>
      <c r="B14" t="s">
        <v>173</v>
      </c>
      <c r="C14" t="s">
        <v>158</v>
      </c>
      <c r="D14" s="12">
        <v>0.001</v>
      </c>
      <c r="E14" t="s">
        <v>44</v>
      </c>
      <c r="F14" t="s">
        <v>123</v>
      </c>
    </row>
    <row r="15">
      <c r="A15">
        <v>4</v>
      </c>
      <c r="B15" t="s">
        <v>174</v>
      </c>
      <c r="C15" t="s">
        <v>158</v>
      </c>
      <c r="D15" s="12">
        <v>0.05</v>
      </c>
      <c r="E15" t="s">
        <v>26</v>
      </c>
      <c r="F15" t="s">
        <v>131</v>
      </c>
    </row>
    <row r="16">
      <c r="A16">
        <v>3</v>
      </c>
      <c r="B16" t="s">
        <v>175</v>
      </c>
      <c r="C16" t="s">
        <v>155</v>
      </c>
      <c r="D16" s="12">
        <v>0.01</v>
      </c>
      <c r="E16" t="s">
        <v>36</v>
      </c>
      <c r="F16" t="s">
        <v>176</v>
      </c>
    </row>
    <row r="17">
      <c r="A17">
        <v>4</v>
      </c>
      <c r="B17" t="s">
        <v>177</v>
      </c>
      <c r="C17" t="s">
        <v>155</v>
      </c>
      <c r="D17" s="12">
        <v>0.007</v>
      </c>
      <c r="E17" t="s">
        <v>44</v>
      </c>
      <c r="F17" t="s">
        <v>164</v>
      </c>
    </row>
    <row r="18">
      <c r="A18">
        <v>5</v>
      </c>
      <c r="B18" t="s">
        <v>178</v>
      </c>
      <c r="C18" t="s">
        <v>158</v>
      </c>
      <c r="D18" s="12">
        <v>0.004</v>
      </c>
      <c r="E18" t="s">
        <v>44</v>
      </c>
      <c r="F18" t="s">
        <v>138</v>
      </c>
    </row>
    <row r="19">
      <c r="A19">
        <v>5</v>
      </c>
      <c r="B19" t="s">
        <v>179</v>
      </c>
      <c r="C19" t="s">
        <v>155</v>
      </c>
      <c r="D19" s="12">
        <v>0.017</v>
      </c>
      <c r="E19" t="s">
        <v>26</v>
      </c>
      <c r="F19" t="s">
        <v>180</v>
      </c>
    </row>
    <row r="20">
      <c r="A20">
        <v>6</v>
      </c>
      <c r="B20" t="s">
        <v>181</v>
      </c>
      <c r="C20" t="s">
        <v>158</v>
      </c>
      <c r="D20" s="12">
        <v>0.017</v>
      </c>
      <c r="E20" t="s">
        <v>44</v>
      </c>
      <c r="F20" t="s">
        <v>66</v>
      </c>
    </row>
    <row r="21">
      <c r="A21">
        <v>4</v>
      </c>
      <c r="B21" t="s">
        <v>182</v>
      </c>
      <c r="C21" t="s">
        <v>158</v>
      </c>
      <c r="D21" s="12">
        <v>0.003</v>
      </c>
      <c r="E21" t="s">
        <v>36</v>
      </c>
      <c r="F21" t="s">
        <v>120</v>
      </c>
    </row>
    <row r="22">
      <c r="A22">
        <v>3</v>
      </c>
      <c r="B22" t="s">
        <v>183</v>
      </c>
      <c r="C22" t="s">
        <v>155</v>
      </c>
      <c r="D22" s="12">
        <v>0.048</v>
      </c>
      <c r="E22" t="s">
        <v>44</v>
      </c>
      <c r="F22" t="s">
        <v>164</v>
      </c>
    </row>
    <row r="23">
      <c r="A23">
        <v>4</v>
      </c>
      <c r="B23" t="s">
        <v>184</v>
      </c>
      <c r="C23" t="s">
        <v>158</v>
      </c>
      <c r="D23" s="12">
        <v>0.02</v>
      </c>
      <c r="E23" t="s">
        <v>44</v>
      </c>
      <c r="F23" t="s">
        <v>66</v>
      </c>
    </row>
    <row r="24">
      <c r="A24">
        <v>4</v>
      </c>
      <c r="B24" t="s">
        <v>185</v>
      </c>
      <c r="C24" t="s">
        <v>158</v>
      </c>
      <c r="D24" s="12">
        <v>0.007</v>
      </c>
      <c r="E24" t="s">
        <v>44</v>
      </c>
      <c r="F24" t="s">
        <v>43</v>
      </c>
    </row>
    <row r="25">
      <c r="A25">
        <v>4</v>
      </c>
      <c r="B25" t="s">
        <v>186</v>
      </c>
      <c r="C25" t="s">
        <v>155</v>
      </c>
      <c r="D25" s="12">
        <v>0.021</v>
      </c>
      <c r="E25" t="s">
        <v>44</v>
      </c>
      <c r="F25" t="s">
        <v>187</v>
      </c>
    </row>
    <row r="26">
      <c r="A26">
        <v>5</v>
      </c>
      <c r="B26" t="s">
        <v>188</v>
      </c>
      <c r="C26" t="s">
        <v>155</v>
      </c>
      <c r="D26" s="12">
        <v>0.233</v>
      </c>
      <c r="E26" t="s">
        <v>26</v>
      </c>
      <c r="F26" t="s">
        <v>167</v>
      </c>
    </row>
    <row r="27">
      <c r="A27">
        <v>6</v>
      </c>
      <c r="B27" t="s">
        <v>189</v>
      </c>
      <c r="C27" t="s">
        <v>155</v>
      </c>
      <c r="D27" s="12">
        <v>0.008</v>
      </c>
      <c r="E27" t="s">
        <v>36</v>
      </c>
      <c r="F27" t="s">
        <v>167</v>
      </c>
    </row>
    <row r="28">
      <c r="A28">
        <v>7</v>
      </c>
      <c r="B28" t="s">
        <v>169</v>
      </c>
      <c r="C28" t="s">
        <v>158</v>
      </c>
      <c r="D28" s="12">
        <v>0.117</v>
      </c>
      <c r="E28" t="s">
        <v>26</v>
      </c>
      <c r="F28" t="s">
        <v>109</v>
      </c>
    </row>
    <row r="29">
      <c r="A29">
        <v>5</v>
      </c>
      <c r="B29" t="s">
        <v>170</v>
      </c>
      <c r="C29" t="s">
        <v>158</v>
      </c>
      <c r="D29" s="12">
        <v>0.013</v>
      </c>
      <c r="E29" t="s">
        <v>44</v>
      </c>
      <c r="F29" t="s">
        <v>138</v>
      </c>
    </row>
    <row r="30">
      <c r="A30">
        <v>3</v>
      </c>
      <c r="B30" t="s">
        <v>190</v>
      </c>
      <c r="C30" t="s">
        <v>155</v>
      </c>
      <c r="D30" s="12">
        <v>0.008</v>
      </c>
      <c r="E30" t="s">
        <v>44</v>
      </c>
      <c r="F30" t="s">
        <v>164</v>
      </c>
    </row>
    <row r="31">
      <c r="A31">
        <v>4</v>
      </c>
      <c r="B31" t="s">
        <v>185</v>
      </c>
      <c r="C31" t="s">
        <v>158</v>
      </c>
      <c r="D31" s="12">
        <v>0.004</v>
      </c>
      <c r="E31" t="s">
        <v>44</v>
      </c>
      <c r="F31" t="s">
        <v>43</v>
      </c>
    </row>
    <row r="32">
      <c r="A32">
        <v>4</v>
      </c>
      <c r="B32" t="s">
        <v>191</v>
      </c>
      <c r="C32" t="s">
        <v>158</v>
      </c>
      <c r="D32" s="12">
        <v>0.002</v>
      </c>
      <c r="E32" t="s">
        <v>36</v>
      </c>
      <c r="F32" t="s">
        <v>109</v>
      </c>
    </row>
    <row r="33">
      <c r="A33">
        <v>4</v>
      </c>
      <c r="B33" t="s">
        <v>192</v>
      </c>
      <c r="C33" t="s">
        <v>158</v>
      </c>
      <c r="D33" s="12">
        <v>0.001</v>
      </c>
      <c r="E33" t="s">
        <v>44</v>
      </c>
      <c r="F33" t="s">
        <v>138</v>
      </c>
    </row>
    <row r="34">
      <c r="A34">
        <v>4</v>
      </c>
      <c r="B34" t="s">
        <v>184</v>
      </c>
      <c r="C34" t="s">
        <v>158</v>
      </c>
      <c r="D34" s="12">
        <v>0.001</v>
      </c>
      <c r="E34" t="s">
        <v>44</v>
      </c>
      <c r="F34" t="s">
        <v>66</v>
      </c>
    </row>
    <row r="35">
      <c r="A35">
        <v>1</v>
      </c>
      <c r="B35" t="s">
        <v>193</v>
      </c>
      <c r="C35" t="s">
        <v>155</v>
      </c>
      <c r="D35" s="12">
        <v>1</v>
      </c>
      <c r="E35" t="s">
        <v>26</v>
      </c>
      <c r="F35" t="s">
        <v>162</v>
      </c>
    </row>
    <row r="36">
      <c r="A36">
        <v>2</v>
      </c>
      <c r="B36" t="s">
        <v>194</v>
      </c>
      <c r="C36" t="s">
        <v>155</v>
      </c>
      <c r="D36" s="12">
        <v>0.027</v>
      </c>
      <c r="E36" t="s">
        <v>36</v>
      </c>
      <c r="F36" t="s">
        <v>195</v>
      </c>
    </row>
    <row r="37">
      <c r="A37">
        <v>3</v>
      </c>
      <c r="B37" t="s">
        <v>196</v>
      </c>
      <c r="C37" t="s">
        <v>158</v>
      </c>
      <c r="D37" s="12">
        <v>0.007</v>
      </c>
      <c r="E37" t="s">
        <v>36</v>
      </c>
      <c r="F37" t="s">
        <v>51</v>
      </c>
    </row>
    <row r="38">
      <c r="A38">
        <v>3</v>
      </c>
      <c r="B38" t="s">
        <v>197</v>
      </c>
      <c r="C38" t="s">
        <v>158</v>
      </c>
      <c r="D38" s="12">
        <v>0.007</v>
      </c>
      <c r="E38" t="s">
        <v>36</v>
      </c>
      <c r="F38" t="s">
        <v>35</v>
      </c>
    </row>
    <row r="39">
      <c r="A39">
        <v>3</v>
      </c>
      <c r="B39" t="s">
        <v>198</v>
      </c>
      <c r="C39" t="s">
        <v>158</v>
      </c>
      <c r="D39" s="12">
        <v>0.013</v>
      </c>
      <c r="E39" t="s">
        <v>36</v>
      </c>
      <c r="F39" t="s">
        <v>120</v>
      </c>
    </row>
    <row r="40">
      <c r="A40">
        <v>2</v>
      </c>
      <c r="B40" t="s">
        <v>199</v>
      </c>
      <c r="C40" t="s">
        <v>155</v>
      </c>
      <c r="D40" s="12">
        <v>2.867</v>
      </c>
      <c r="E40" t="s">
        <v>26</v>
      </c>
      <c r="F40" t="s">
        <v>200</v>
      </c>
    </row>
    <row r="41">
      <c r="A41">
        <v>3</v>
      </c>
      <c r="B41" t="s">
        <v>201</v>
      </c>
      <c r="C41" t="s">
        <v>158</v>
      </c>
      <c r="D41" s="12">
        <v>0.048</v>
      </c>
      <c r="E41" t="s">
        <v>26</v>
      </c>
      <c r="F41" t="s">
        <v>51</v>
      </c>
    </row>
    <row r="42">
      <c r="A42">
        <v>2</v>
      </c>
      <c r="B42" t="s">
        <v>202</v>
      </c>
      <c r="C42" t="s">
        <v>155</v>
      </c>
      <c r="D42" s="12">
        <v>0.065</v>
      </c>
      <c r="E42" t="s">
        <v>44</v>
      </c>
      <c r="F42" t="s">
        <v>164</v>
      </c>
    </row>
    <row r="43">
      <c r="A43">
        <v>3</v>
      </c>
      <c r="B43" t="s">
        <v>203</v>
      </c>
      <c r="C43" t="s">
        <v>158</v>
      </c>
      <c r="D43" s="12">
        <v>0.019</v>
      </c>
      <c r="E43" t="s">
        <v>36</v>
      </c>
      <c r="F43" t="s">
        <v>66</v>
      </c>
    </row>
    <row r="44">
      <c r="A44">
        <v>3</v>
      </c>
      <c r="B44" t="s">
        <v>204</v>
      </c>
      <c r="C44" t="s">
        <v>158</v>
      </c>
      <c r="D44" s="12">
        <v>0.025</v>
      </c>
      <c r="E44" t="s">
        <v>44</v>
      </c>
      <c r="F44" t="s">
        <v>109</v>
      </c>
    </row>
    <row r="45">
      <c r="A45">
        <v>3</v>
      </c>
      <c r="B45" t="s">
        <v>205</v>
      </c>
      <c r="C45" t="s">
        <v>155</v>
      </c>
      <c r="D45" s="12">
        <v>0.25</v>
      </c>
      <c r="E45" t="s">
        <v>26</v>
      </c>
      <c r="F45" t="s">
        <v>167</v>
      </c>
    </row>
    <row r="46">
      <c r="A46">
        <v>4</v>
      </c>
      <c r="B46" t="s">
        <v>206</v>
      </c>
      <c r="C46" t="s">
        <v>155</v>
      </c>
      <c r="D46" s="12">
        <v>0.005</v>
      </c>
      <c r="E46" t="s">
        <v>36</v>
      </c>
      <c r="F46" t="s">
        <v>167</v>
      </c>
    </row>
    <row r="47">
      <c r="A47">
        <v>5</v>
      </c>
      <c r="B47" t="s">
        <v>207</v>
      </c>
      <c r="C47" t="s">
        <v>158</v>
      </c>
      <c r="D47" s="12">
        <v>0.125</v>
      </c>
      <c r="E47" t="s">
        <v>26</v>
      </c>
      <c r="F47" t="s">
        <v>109</v>
      </c>
    </row>
    <row r="48">
      <c r="A48">
        <v>3</v>
      </c>
      <c r="B48" t="s">
        <v>208</v>
      </c>
      <c r="C48" t="s">
        <v>155</v>
      </c>
      <c r="D48" s="12">
        <v>0.25</v>
      </c>
      <c r="E48" t="s">
        <v>26</v>
      </c>
      <c r="F48" t="s">
        <v>209</v>
      </c>
    </row>
    <row r="49">
      <c r="A49">
        <v>4</v>
      </c>
      <c r="B49" t="s">
        <v>210</v>
      </c>
      <c r="C49" t="s">
        <v>158</v>
      </c>
      <c r="D49" s="12">
        <v>0.25</v>
      </c>
      <c r="E49" t="s">
        <v>44</v>
      </c>
      <c r="F49" t="s">
        <v>51</v>
      </c>
    </row>
    <row r="50">
      <c r="A50">
        <v>3</v>
      </c>
      <c r="B50" t="s">
        <v>211</v>
      </c>
      <c r="C50" t="s">
        <v>155</v>
      </c>
      <c r="D50" s="12">
        <v>0.25</v>
      </c>
      <c r="E50" t="s">
        <v>26</v>
      </c>
      <c r="F50" t="s">
        <v>167</v>
      </c>
    </row>
    <row r="51">
      <c r="A51">
        <v>4</v>
      </c>
      <c r="B51" t="s">
        <v>212</v>
      </c>
      <c r="C51" t="s">
        <v>155</v>
      </c>
      <c r="D51" s="12">
        <v>0.009</v>
      </c>
      <c r="E51" t="s">
        <v>36</v>
      </c>
      <c r="F51" t="s">
        <v>167</v>
      </c>
    </row>
    <row r="52">
      <c r="A52">
        <v>5</v>
      </c>
      <c r="B52" t="s">
        <v>207</v>
      </c>
      <c r="C52" t="s">
        <v>158</v>
      </c>
      <c r="D52" s="12">
        <v>0.125</v>
      </c>
      <c r="E52" t="s">
        <v>26</v>
      </c>
      <c r="F52" t="s">
        <v>109</v>
      </c>
    </row>
    <row r="53">
      <c r="A53">
        <v>3</v>
      </c>
      <c r="B53" t="s">
        <v>213</v>
      </c>
      <c r="C53" t="s">
        <v>158</v>
      </c>
      <c r="D53" s="12">
        <v>0.01</v>
      </c>
      <c r="E53" t="s">
        <v>44</v>
      </c>
      <c r="F53" t="s">
        <v>138</v>
      </c>
    </row>
    <row r="54">
      <c r="A54">
        <v>2</v>
      </c>
      <c r="B54" t="s">
        <v>214</v>
      </c>
      <c r="C54" t="s">
        <v>158</v>
      </c>
      <c r="D54" s="12">
        <v>0.001</v>
      </c>
      <c r="E54" t="s">
        <v>44</v>
      </c>
      <c r="F54" t="s">
        <v>123</v>
      </c>
    </row>
    <row r="55">
      <c r="A55">
        <v>2</v>
      </c>
      <c r="B55" t="s">
        <v>215</v>
      </c>
      <c r="C55" t="s">
        <v>158</v>
      </c>
      <c r="D55" s="12">
        <v>0.017</v>
      </c>
      <c r="E55" t="s">
        <v>26</v>
      </c>
      <c r="F55" t="s">
        <v>131</v>
      </c>
    </row>
    <row r="56">
      <c r="A56">
        <v>1</v>
      </c>
      <c r="B56" t="s">
        <v>216</v>
      </c>
      <c r="C56" t="s">
        <v>155</v>
      </c>
      <c r="D56" s="12">
        <v>1</v>
      </c>
      <c r="E56" t="s">
        <v>26</v>
      </c>
      <c r="F56" t="s">
        <v>156</v>
      </c>
    </row>
    <row r="57">
      <c r="A57">
        <v>2</v>
      </c>
      <c r="B57" t="s">
        <v>217</v>
      </c>
      <c r="C57" t="s">
        <v>155</v>
      </c>
      <c r="D57" s="12">
        <v>1</v>
      </c>
      <c r="E57" t="s">
        <v>26</v>
      </c>
      <c r="F57" t="s">
        <v>160</v>
      </c>
    </row>
    <row r="58">
      <c r="A58">
        <v>3</v>
      </c>
      <c r="B58" t="s">
        <v>218</v>
      </c>
      <c r="C58" t="s">
        <v>155</v>
      </c>
      <c r="D58" s="12">
        <v>0.017</v>
      </c>
      <c r="E58" t="s">
        <v>26</v>
      </c>
      <c r="F58" t="s">
        <v>162</v>
      </c>
    </row>
    <row r="59">
      <c r="A59">
        <v>4</v>
      </c>
      <c r="B59" t="s">
        <v>219</v>
      </c>
      <c r="C59" t="s">
        <v>155</v>
      </c>
      <c r="D59" s="12">
        <v>0.05</v>
      </c>
      <c r="E59" t="s">
        <v>26</v>
      </c>
      <c r="F59" t="s">
        <v>164</v>
      </c>
    </row>
    <row r="60">
      <c r="A60">
        <v>5</v>
      </c>
      <c r="B60" t="s">
        <v>220</v>
      </c>
      <c r="C60" t="s">
        <v>155</v>
      </c>
      <c r="D60" s="12">
        <v>0.033</v>
      </c>
      <c r="E60" t="s">
        <v>44</v>
      </c>
      <c r="F60" t="s">
        <v>164</v>
      </c>
    </row>
    <row r="61">
      <c r="A61">
        <v>6</v>
      </c>
      <c r="B61" t="s">
        <v>221</v>
      </c>
      <c r="C61" t="s">
        <v>155</v>
      </c>
      <c r="D61" s="12">
        <v>0.3</v>
      </c>
      <c r="E61" t="s">
        <v>26</v>
      </c>
      <c r="F61" t="s">
        <v>167</v>
      </c>
    </row>
    <row r="62">
      <c r="A62">
        <v>7</v>
      </c>
      <c r="B62" t="s">
        <v>222</v>
      </c>
      <c r="C62" t="s">
        <v>155</v>
      </c>
      <c r="D62" s="12">
        <v>0.017</v>
      </c>
      <c r="E62" t="s">
        <v>36</v>
      </c>
      <c r="F62" t="s">
        <v>167</v>
      </c>
    </row>
    <row r="63">
      <c r="A63">
        <v>8</v>
      </c>
      <c r="B63" t="s">
        <v>223</v>
      </c>
      <c r="C63" t="s">
        <v>158</v>
      </c>
      <c r="D63" s="12">
        <v>0.3</v>
      </c>
      <c r="E63" t="s">
        <v>26</v>
      </c>
      <c r="F63" t="s">
        <v>109</v>
      </c>
    </row>
    <row r="64">
      <c r="A64">
        <v>6</v>
      </c>
      <c r="B64" t="s">
        <v>224</v>
      </c>
      <c r="C64" t="s">
        <v>158</v>
      </c>
      <c r="D64" s="12">
        <v>0.008</v>
      </c>
      <c r="E64" t="s">
        <v>44</v>
      </c>
      <c r="F64" t="s">
        <v>138</v>
      </c>
    </row>
    <row r="65">
      <c r="A65">
        <v>6</v>
      </c>
      <c r="B65" t="s">
        <v>225</v>
      </c>
      <c r="C65" t="s">
        <v>158</v>
      </c>
      <c r="D65" s="12">
        <v>0.005</v>
      </c>
      <c r="E65" t="s">
        <v>44</v>
      </c>
      <c r="F65" t="s">
        <v>51</v>
      </c>
    </row>
    <row r="66">
      <c r="A66">
        <v>6</v>
      </c>
      <c r="B66" t="s">
        <v>226</v>
      </c>
      <c r="C66" t="s">
        <v>158</v>
      </c>
      <c r="D66" s="12">
        <v>0.002</v>
      </c>
      <c r="E66" t="s">
        <v>44</v>
      </c>
      <c r="F66" t="s">
        <v>51</v>
      </c>
    </row>
    <row r="67">
      <c r="A67">
        <v>6</v>
      </c>
      <c r="B67" t="s">
        <v>227</v>
      </c>
      <c r="C67" t="s">
        <v>158</v>
      </c>
      <c r="D67" s="12">
        <v>0.001</v>
      </c>
      <c r="E67" t="s">
        <v>44</v>
      </c>
      <c r="F67" t="s">
        <v>123</v>
      </c>
    </row>
    <row r="68">
      <c r="A68">
        <v>5</v>
      </c>
      <c r="B68" t="s">
        <v>228</v>
      </c>
      <c r="C68" t="s">
        <v>158</v>
      </c>
      <c r="D68" s="12">
        <v>0.05</v>
      </c>
      <c r="E68" t="s">
        <v>26</v>
      </c>
      <c r="F68" t="s">
        <v>131</v>
      </c>
    </row>
    <row r="69">
      <c r="A69">
        <v>4</v>
      </c>
      <c r="B69" t="s">
        <v>229</v>
      </c>
      <c r="C69" t="s">
        <v>155</v>
      </c>
      <c r="D69" s="12">
        <v>0.008</v>
      </c>
      <c r="E69" t="s">
        <v>36</v>
      </c>
      <c r="F69" t="s">
        <v>195</v>
      </c>
    </row>
    <row r="70">
      <c r="A70">
        <v>5</v>
      </c>
      <c r="B70" t="s">
        <v>230</v>
      </c>
      <c r="C70" t="s">
        <v>158</v>
      </c>
      <c r="D70" s="12">
        <v>0.003</v>
      </c>
      <c r="E70" t="s">
        <v>36</v>
      </c>
      <c r="F70" t="s">
        <v>117</v>
      </c>
    </row>
    <row r="71">
      <c r="A71">
        <v>5</v>
      </c>
      <c r="B71" t="s">
        <v>231</v>
      </c>
      <c r="C71" t="s">
        <v>155</v>
      </c>
      <c r="D71" s="12">
        <v>0.005</v>
      </c>
      <c r="E71" t="s">
        <v>36</v>
      </c>
      <c r="F71" t="s">
        <v>180</v>
      </c>
    </row>
    <row r="72">
      <c r="A72">
        <v>6</v>
      </c>
      <c r="B72" t="s">
        <v>232</v>
      </c>
      <c r="C72" t="s">
        <v>158</v>
      </c>
      <c r="D72" s="12">
        <v>0.005</v>
      </c>
      <c r="E72" t="s">
        <v>44</v>
      </c>
      <c r="F72" t="s">
        <v>138</v>
      </c>
    </row>
    <row r="73">
      <c r="A73">
        <v>4</v>
      </c>
      <c r="B73" t="s">
        <v>233</v>
      </c>
      <c r="C73" t="s">
        <v>155</v>
      </c>
      <c r="D73" s="12">
        <v>0.017</v>
      </c>
      <c r="E73" t="s">
        <v>44</v>
      </c>
      <c r="F73" t="s">
        <v>234</v>
      </c>
    </row>
    <row r="74">
      <c r="A74">
        <v>5</v>
      </c>
      <c r="B74" t="s">
        <v>235</v>
      </c>
      <c r="C74" t="s">
        <v>158</v>
      </c>
      <c r="D74" s="12">
        <v>0.008</v>
      </c>
      <c r="E74" t="s">
        <v>36</v>
      </c>
      <c r="F74" t="s">
        <v>66</v>
      </c>
    </row>
    <row r="75">
      <c r="A75">
        <v>5</v>
      </c>
      <c r="B75" t="s">
        <v>236</v>
      </c>
      <c r="C75" t="s">
        <v>155</v>
      </c>
      <c r="D75" s="12">
        <v>0.067</v>
      </c>
      <c r="E75" t="s">
        <v>26</v>
      </c>
      <c r="F75" t="s">
        <v>167</v>
      </c>
    </row>
    <row r="76">
      <c r="A76">
        <v>6</v>
      </c>
      <c r="B76" t="s">
        <v>237</v>
      </c>
      <c r="C76" t="s">
        <v>155</v>
      </c>
      <c r="D76" s="12">
        <v>0.001</v>
      </c>
      <c r="E76" t="s">
        <v>36</v>
      </c>
      <c r="F76" t="s">
        <v>167</v>
      </c>
    </row>
    <row r="77">
      <c r="A77">
        <v>7</v>
      </c>
      <c r="B77" t="s">
        <v>169</v>
      </c>
      <c r="C77" t="s">
        <v>158</v>
      </c>
      <c r="D77" s="12">
        <v>0.033</v>
      </c>
      <c r="E77" t="s">
        <v>26</v>
      </c>
      <c r="F77" t="s">
        <v>109</v>
      </c>
    </row>
    <row r="78">
      <c r="A78">
        <v>5</v>
      </c>
      <c r="B78" t="s">
        <v>238</v>
      </c>
      <c r="C78" t="s">
        <v>158</v>
      </c>
      <c r="D78" s="12">
        <v>0.004</v>
      </c>
      <c r="E78" t="s">
        <v>44</v>
      </c>
      <c r="F78" t="s">
        <v>43</v>
      </c>
    </row>
    <row r="79">
      <c r="A79">
        <v>5</v>
      </c>
      <c r="B79" t="s">
        <v>188</v>
      </c>
      <c r="C79" t="s">
        <v>155</v>
      </c>
      <c r="D79" s="12">
        <v>0.067</v>
      </c>
      <c r="E79" t="s">
        <v>26</v>
      </c>
      <c r="F79" t="s">
        <v>167</v>
      </c>
    </row>
    <row r="80">
      <c r="A80">
        <v>6</v>
      </c>
      <c r="B80" t="s">
        <v>189</v>
      </c>
      <c r="C80" t="s">
        <v>155</v>
      </c>
      <c r="D80" s="12">
        <v>0.002</v>
      </c>
      <c r="E80" t="s">
        <v>36</v>
      </c>
      <c r="F80" t="s">
        <v>167</v>
      </c>
    </row>
    <row r="81">
      <c r="A81">
        <v>7</v>
      </c>
      <c r="B81" t="s">
        <v>169</v>
      </c>
      <c r="C81" t="s">
        <v>158</v>
      </c>
      <c r="D81" s="12">
        <v>0.033</v>
      </c>
      <c r="E81" t="s">
        <v>26</v>
      </c>
      <c r="F81" t="s">
        <v>109</v>
      </c>
    </row>
    <row r="82">
      <c r="A82">
        <v>5</v>
      </c>
      <c r="B82" t="s">
        <v>170</v>
      </c>
      <c r="C82" t="s">
        <v>158</v>
      </c>
      <c r="D82" s="12">
        <v>0.001</v>
      </c>
      <c r="E82" t="s">
        <v>44</v>
      </c>
      <c r="F82" t="s">
        <v>138</v>
      </c>
    </row>
    <row r="83">
      <c r="A83">
        <v>4</v>
      </c>
      <c r="B83" t="s">
        <v>239</v>
      </c>
      <c r="C83" t="s">
        <v>155</v>
      </c>
      <c r="D83" s="12">
        <v>0.017</v>
      </c>
      <c r="E83" t="s">
        <v>44</v>
      </c>
      <c r="F83" t="s">
        <v>234</v>
      </c>
    </row>
    <row r="84">
      <c r="A84">
        <v>5</v>
      </c>
      <c r="B84" t="s">
        <v>235</v>
      </c>
      <c r="C84" t="s">
        <v>158</v>
      </c>
      <c r="D84" s="12">
        <v>0.008</v>
      </c>
      <c r="E84" t="s">
        <v>36</v>
      </c>
      <c r="F84" t="s">
        <v>66</v>
      </c>
    </row>
    <row r="85">
      <c r="A85">
        <v>5</v>
      </c>
      <c r="B85" t="s">
        <v>236</v>
      </c>
      <c r="C85" t="s">
        <v>155</v>
      </c>
      <c r="D85" s="12">
        <v>0.067</v>
      </c>
      <c r="E85" t="s">
        <v>26</v>
      </c>
      <c r="F85" t="s">
        <v>167</v>
      </c>
    </row>
    <row r="86">
      <c r="A86">
        <v>6</v>
      </c>
      <c r="B86" t="s">
        <v>237</v>
      </c>
      <c r="C86" t="s">
        <v>155</v>
      </c>
      <c r="D86" s="12">
        <v>0.001</v>
      </c>
      <c r="E86" t="s">
        <v>36</v>
      </c>
      <c r="F86" t="s">
        <v>167</v>
      </c>
    </row>
    <row r="87">
      <c r="A87">
        <v>7</v>
      </c>
      <c r="B87" t="s">
        <v>169</v>
      </c>
      <c r="C87" t="s">
        <v>158</v>
      </c>
      <c r="D87" s="12">
        <v>0.033</v>
      </c>
      <c r="E87" t="s">
        <v>26</v>
      </c>
      <c r="F87" t="s">
        <v>109</v>
      </c>
    </row>
    <row r="88">
      <c r="A88">
        <v>5</v>
      </c>
      <c r="B88" t="s">
        <v>240</v>
      </c>
      <c r="C88" t="s">
        <v>158</v>
      </c>
      <c r="D88" s="12">
        <v>0.004</v>
      </c>
      <c r="E88" t="s">
        <v>44</v>
      </c>
      <c r="F88" t="s">
        <v>43</v>
      </c>
    </row>
    <row r="89">
      <c r="A89">
        <v>5</v>
      </c>
      <c r="B89" t="s">
        <v>188</v>
      </c>
      <c r="C89" t="s">
        <v>155</v>
      </c>
      <c r="D89" s="12">
        <v>0.067</v>
      </c>
      <c r="E89" t="s">
        <v>26</v>
      </c>
      <c r="F89" t="s">
        <v>167</v>
      </c>
    </row>
    <row r="90">
      <c r="A90">
        <v>6</v>
      </c>
      <c r="B90" t="s">
        <v>189</v>
      </c>
      <c r="C90" t="s">
        <v>155</v>
      </c>
      <c r="D90" s="12">
        <v>0.002</v>
      </c>
      <c r="E90" t="s">
        <v>36</v>
      </c>
      <c r="F90" t="s">
        <v>167</v>
      </c>
    </row>
    <row r="91">
      <c r="A91">
        <v>7</v>
      </c>
      <c r="B91" t="s">
        <v>169</v>
      </c>
      <c r="C91" t="s">
        <v>158</v>
      </c>
      <c r="D91" s="12">
        <v>0.033</v>
      </c>
      <c r="E91" t="s">
        <v>26</v>
      </c>
      <c r="F91" t="s">
        <v>109</v>
      </c>
    </row>
    <row r="92">
      <c r="A92">
        <v>5</v>
      </c>
      <c r="B92" t="s">
        <v>170</v>
      </c>
      <c r="C92" t="s">
        <v>158</v>
      </c>
      <c r="D92" s="12">
        <v>0.001</v>
      </c>
      <c r="E92" t="s">
        <v>44</v>
      </c>
      <c r="F92" t="s">
        <v>138</v>
      </c>
    </row>
    <row r="93">
      <c r="A93">
        <v>4</v>
      </c>
      <c r="B93" t="s">
        <v>241</v>
      </c>
      <c r="C93" t="s">
        <v>155</v>
      </c>
      <c r="D93" s="12">
        <v>0.017</v>
      </c>
      <c r="E93" t="s">
        <v>44</v>
      </c>
      <c r="F93" t="s">
        <v>234</v>
      </c>
    </row>
    <row r="94">
      <c r="A94">
        <v>5</v>
      </c>
      <c r="B94" t="s">
        <v>235</v>
      </c>
      <c r="C94" t="s">
        <v>158</v>
      </c>
      <c r="D94" s="12">
        <v>0.008</v>
      </c>
      <c r="E94" t="s">
        <v>36</v>
      </c>
      <c r="F94" t="s">
        <v>66</v>
      </c>
    </row>
    <row r="95">
      <c r="A95">
        <v>5</v>
      </c>
      <c r="B95" t="s">
        <v>236</v>
      </c>
      <c r="C95" t="s">
        <v>155</v>
      </c>
      <c r="D95" s="12">
        <v>0.067</v>
      </c>
      <c r="E95" t="s">
        <v>26</v>
      </c>
      <c r="F95" t="s">
        <v>167</v>
      </c>
    </row>
    <row r="96">
      <c r="A96">
        <v>6</v>
      </c>
      <c r="B96" t="s">
        <v>237</v>
      </c>
      <c r="C96" t="s">
        <v>155</v>
      </c>
      <c r="D96" s="12">
        <v>0.001</v>
      </c>
      <c r="E96" t="s">
        <v>36</v>
      </c>
      <c r="F96" t="s">
        <v>167</v>
      </c>
    </row>
    <row r="97">
      <c r="A97">
        <v>7</v>
      </c>
      <c r="B97" t="s">
        <v>169</v>
      </c>
      <c r="C97" t="s">
        <v>158</v>
      </c>
      <c r="D97" s="12">
        <v>0.033</v>
      </c>
      <c r="E97" t="s">
        <v>26</v>
      </c>
      <c r="F97" t="s">
        <v>109</v>
      </c>
    </row>
    <row r="98">
      <c r="A98">
        <v>5</v>
      </c>
      <c r="B98" t="s">
        <v>242</v>
      </c>
      <c r="C98" t="s">
        <v>158</v>
      </c>
      <c r="D98" s="12">
        <v>0.004</v>
      </c>
      <c r="E98" t="s">
        <v>44</v>
      </c>
      <c r="F98" t="s">
        <v>43</v>
      </c>
    </row>
    <row r="99">
      <c r="A99">
        <v>5</v>
      </c>
      <c r="B99" t="s">
        <v>188</v>
      </c>
      <c r="C99" t="s">
        <v>155</v>
      </c>
      <c r="D99" s="12">
        <v>0.067</v>
      </c>
      <c r="E99" t="s">
        <v>26</v>
      </c>
      <c r="F99" t="s">
        <v>167</v>
      </c>
    </row>
    <row r="100">
      <c r="A100">
        <v>6</v>
      </c>
      <c r="B100" t="s">
        <v>189</v>
      </c>
      <c r="C100" t="s">
        <v>155</v>
      </c>
      <c r="D100" s="12">
        <v>0.002</v>
      </c>
      <c r="E100" t="s">
        <v>36</v>
      </c>
      <c r="F100" t="s">
        <v>167</v>
      </c>
    </row>
    <row r="101">
      <c r="A101">
        <v>7</v>
      </c>
      <c r="B101" t="s">
        <v>169</v>
      </c>
      <c r="C101" t="s">
        <v>158</v>
      </c>
      <c r="D101" s="12">
        <v>0.033</v>
      </c>
      <c r="E101" t="s">
        <v>26</v>
      </c>
      <c r="F101" t="s">
        <v>109</v>
      </c>
    </row>
    <row r="102">
      <c r="A102">
        <v>5</v>
      </c>
      <c r="B102" t="s">
        <v>170</v>
      </c>
      <c r="C102" t="s">
        <v>158</v>
      </c>
      <c r="D102" s="12">
        <v>0.001</v>
      </c>
      <c r="E102" t="s">
        <v>44</v>
      </c>
      <c r="F102" t="s">
        <v>138</v>
      </c>
    </row>
    <row r="103">
      <c r="A103">
        <v>2</v>
      </c>
      <c r="B103" t="s">
        <v>243</v>
      </c>
      <c r="C103" t="s">
        <v>155</v>
      </c>
      <c r="D103" s="12">
        <v>1</v>
      </c>
      <c r="E103" t="s">
        <v>26</v>
      </c>
      <c r="F103" t="s">
        <v>244</v>
      </c>
    </row>
    <row r="104">
      <c r="A104">
        <v>3</v>
      </c>
      <c r="B104" t="s">
        <v>245</v>
      </c>
      <c r="C104" t="s">
        <v>155</v>
      </c>
      <c r="D104" s="12">
        <v>1</v>
      </c>
      <c r="E104" t="s">
        <v>36</v>
      </c>
      <c r="F104" t="s">
        <v>164</v>
      </c>
    </row>
    <row r="105">
      <c r="A105">
        <v>4</v>
      </c>
      <c r="B105" t="s">
        <v>246</v>
      </c>
      <c r="C105" t="s">
        <v>155</v>
      </c>
      <c r="D105" s="12">
        <v>1</v>
      </c>
      <c r="E105" t="s">
        <v>36</v>
      </c>
      <c r="F105" t="s">
        <v>164</v>
      </c>
    </row>
    <row r="106">
      <c r="A106">
        <v>5</v>
      </c>
      <c r="B106" t="s">
        <v>247</v>
      </c>
      <c r="C106" t="s">
        <v>158</v>
      </c>
      <c r="D106" s="12">
        <v>0.833</v>
      </c>
      <c r="E106" t="s">
        <v>36</v>
      </c>
      <c r="F106" t="s">
        <v>109</v>
      </c>
    </row>
    <row r="107">
      <c r="A107">
        <v>5</v>
      </c>
      <c r="B107" t="s">
        <v>170</v>
      </c>
      <c r="C107" t="s">
        <v>158</v>
      </c>
      <c r="D107" s="12">
        <v>0.208</v>
      </c>
      <c r="E107" t="s">
        <v>44</v>
      </c>
      <c r="F107" t="s">
        <v>138</v>
      </c>
    </row>
    <row r="108">
      <c r="A108">
        <v>5</v>
      </c>
      <c r="B108" t="s">
        <v>236</v>
      </c>
      <c r="C108" t="s">
        <v>155</v>
      </c>
      <c r="D108" s="12">
        <v>8.333</v>
      </c>
      <c r="E108" t="s">
        <v>26</v>
      </c>
      <c r="F108" t="s">
        <v>167</v>
      </c>
    </row>
    <row r="109">
      <c r="A109">
        <v>6</v>
      </c>
      <c r="B109" t="s">
        <v>237</v>
      </c>
      <c r="C109" t="s">
        <v>155</v>
      </c>
      <c r="D109" s="12">
        <v>0.158</v>
      </c>
      <c r="E109" t="s">
        <v>36</v>
      </c>
      <c r="F109" t="s">
        <v>167</v>
      </c>
    </row>
    <row r="110">
      <c r="A110">
        <v>7</v>
      </c>
      <c r="B110" t="s">
        <v>169</v>
      </c>
      <c r="C110" t="s">
        <v>158</v>
      </c>
      <c r="D110" s="12">
        <v>4.167</v>
      </c>
      <c r="E110" t="s">
        <v>26</v>
      </c>
      <c r="F110" t="s">
        <v>109</v>
      </c>
    </row>
    <row r="111">
      <c r="A111">
        <v>4</v>
      </c>
      <c r="B111" t="s">
        <v>248</v>
      </c>
      <c r="C111" t="s">
        <v>158</v>
      </c>
      <c r="D111" s="12">
        <v>0.833</v>
      </c>
      <c r="E111" t="s">
        <v>26</v>
      </c>
      <c r="F111" t="s">
        <v>51</v>
      </c>
    </row>
    <row r="112">
      <c r="A112">
        <v>2</v>
      </c>
      <c r="B112" t="s">
        <v>249</v>
      </c>
      <c r="C112" t="s">
        <v>155</v>
      </c>
      <c r="D112" s="12">
        <v>1</v>
      </c>
      <c r="E112" t="s">
        <v>26</v>
      </c>
      <c r="F112" t="s">
        <v>244</v>
      </c>
    </row>
    <row r="113">
      <c r="A113">
        <v>3</v>
      </c>
      <c r="B113" t="s">
        <v>250</v>
      </c>
      <c r="C113" t="s">
        <v>155</v>
      </c>
      <c r="D113" s="12">
        <v>1</v>
      </c>
      <c r="E113" t="s">
        <v>26</v>
      </c>
      <c r="F113" t="s">
        <v>251</v>
      </c>
    </row>
    <row r="114">
      <c r="A114">
        <v>4</v>
      </c>
      <c r="B114" t="s">
        <v>252</v>
      </c>
      <c r="C114" t="s">
        <v>158</v>
      </c>
      <c r="D114" s="12">
        <v>0.067</v>
      </c>
      <c r="E114" t="s">
        <v>26</v>
      </c>
      <c r="F114" t="s">
        <v>89</v>
      </c>
    </row>
    <row r="115">
      <c r="A115">
        <v>3</v>
      </c>
      <c r="B115" t="s">
        <v>253</v>
      </c>
      <c r="C115" t="s">
        <v>155</v>
      </c>
      <c r="D115" s="12">
        <v>1</v>
      </c>
      <c r="E115" t="s">
        <v>26</v>
      </c>
      <c r="F115" t="s">
        <v>251</v>
      </c>
    </row>
    <row r="116">
      <c r="A116">
        <v>4</v>
      </c>
      <c r="B116" t="s">
        <v>254</v>
      </c>
      <c r="C116" t="s">
        <v>158</v>
      </c>
      <c r="D116" s="12">
        <v>0.1</v>
      </c>
      <c r="E116" t="s">
        <v>26</v>
      </c>
      <c r="F116" t="s">
        <v>114</v>
      </c>
    </row>
    <row r="117">
      <c r="A117">
        <v>3</v>
      </c>
      <c r="B117" t="s">
        <v>255</v>
      </c>
      <c r="C117" t="s">
        <v>155</v>
      </c>
      <c r="D117" s="12">
        <v>1</v>
      </c>
      <c r="E117" t="s">
        <v>26</v>
      </c>
      <c r="F117" t="s">
        <v>251</v>
      </c>
    </row>
    <row r="118">
      <c r="A118">
        <v>4</v>
      </c>
      <c r="B118" t="s">
        <v>256</v>
      </c>
      <c r="C118" t="s">
        <v>158</v>
      </c>
      <c r="D118" s="12">
        <v>0.125</v>
      </c>
      <c r="E118" t="s">
        <v>26</v>
      </c>
      <c r="F118" t="s">
        <v>89</v>
      </c>
    </row>
    <row r="119">
      <c r="A119">
        <v>3</v>
      </c>
      <c r="B119" t="s">
        <v>257</v>
      </c>
      <c r="C119" t="s">
        <v>155</v>
      </c>
      <c r="D119" s="12">
        <v>1</v>
      </c>
      <c r="E119" t="s">
        <v>26</v>
      </c>
      <c r="F119" t="s">
        <v>180</v>
      </c>
    </row>
    <row r="120">
      <c r="A120">
        <v>4</v>
      </c>
      <c r="B120" t="s">
        <v>258</v>
      </c>
      <c r="C120" t="s">
        <v>155</v>
      </c>
      <c r="D120" s="12">
        <v>0.25</v>
      </c>
      <c r="E120" t="s">
        <v>26</v>
      </c>
      <c r="F120" t="s">
        <v>180</v>
      </c>
    </row>
    <row r="121">
      <c r="A121">
        <v>5</v>
      </c>
      <c r="B121" t="s">
        <v>259</v>
      </c>
      <c r="C121" t="s">
        <v>158</v>
      </c>
      <c r="D121" s="12">
        <v>0.005</v>
      </c>
      <c r="E121" t="s">
        <v>26</v>
      </c>
      <c r="F121" t="s">
        <v>66</v>
      </c>
    </row>
    <row r="122">
      <c r="A122">
        <v>3</v>
      </c>
      <c r="B122" t="s">
        <v>260</v>
      </c>
      <c r="C122" t="s">
        <v>155</v>
      </c>
      <c r="D122" s="12">
        <v>2</v>
      </c>
      <c r="E122" t="s">
        <v>26</v>
      </c>
      <c r="F122" t="s">
        <v>251</v>
      </c>
    </row>
    <row r="123">
      <c r="A123">
        <v>4</v>
      </c>
      <c r="B123" t="s">
        <v>261</v>
      </c>
      <c r="C123" t="s">
        <v>155</v>
      </c>
      <c r="D123" s="12">
        <v>1</v>
      </c>
      <c r="E123" t="s">
        <v>26</v>
      </c>
      <c r="F123" t="s">
        <v>251</v>
      </c>
    </row>
    <row r="124">
      <c r="A124">
        <v>5</v>
      </c>
      <c r="B124" t="s">
        <v>262</v>
      </c>
      <c r="C124" t="s">
        <v>158</v>
      </c>
      <c r="D124" s="12">
        <v>0.033</v>
      </c>
      <c r="E124" t="s">
        <v>26</v>
      </c>
      <c r="F124" t="s">
        <v>89</v>
      </c>
    </row>
    <row r="125">
      <c r="A125">
        <v>3</v>
      </c>
      <c r="B125" t="s">
        <v>263</v>
      </c>
      <c r="C125" t="s">
        <v>155</v>
      </c>
      <c r="D125" s="12">
        <v>1</v>
      </c>
      <c r="E125" t="s">
        <v>26</v>
      </c>
      <c r="F125" t="s">
        <v>251</v>
      </c>
    </row>
    <row r="126">
      <c r="A126">
        <v>4</v>
      </c>
      <c r="B126" t="s">
        <v>264</v>
      </c>
      <c r="C126" t="s">
        <v>155</v>
      </c>
      <c r="D126" s="12">
        <v>0.5</v>
      </c>
      <c r="E126" t="s">
        <v>26</v>
      </c>
      <c r="F126" t="s">
        <v>251</v>
      </c>
    </row>
    <row r="127">
      <c r="A127">
        <v>5</v>
      </c>
      <c r="B127" t="s">
        <v>265</v>
      </c>
      <c r="C127" t="s">
        <v>158</v>
      </c>
      <c r="D127" s="12">
        <v>0.5</v>
      </c>
      <c r="E127" t="s">
        <v>44</v>
      </c>
      <c r="F127" t="s">
        <v>66</v>
      </c>
    </row>
    <row r="128">
      <c r="A128">
        <v>3</v>
      </c>
      <c r="B128" t="s">
        <v>266</v>
      </c>
      <c r="C128" t="s">
        <v>155</v>
      </c>
      <c r="D128" s="12">
        <v>1</v>
      </c>
      <c r="E128" t="s">
        <v>26</v>
      </c>
      <c r="F128" t="s">
        <v>251</v>
      </c>
    </row>
    <row r="129">
      <c r="A129">
        <v>4</v>
      </c>
      <c r="B129" t="s">
        <v>267</v>
      </c>
      <c r="C129" t="s">
        <v>155</v>
      </c>
      <c r="D129" s="12">
        <v>0.5</v>
      </c>
      <c r="E129" t="s">
        <v>26</v>
      </c>
      <c r="F129" t="s">
        <v>251</v>
      </c>
    </row>
    <row r="130">
      <c r="A130">
        <v>5</v>
      </c>
      <c r="B130" t="s">
        <v>268</v>
      </c>
      <c r="C130" t="s">
        <v>158</v>
      </c>
      <c r="D130" s="12">
        <v>0.5</v>
      </c>
      <c r="E130" t="s">
        <v>44</v>
      </c>
      <c r="F130" t="s">
        <v>66</v>
      </c>
    </row>
    <row r="131">
      <c r="A131">
        <v>3</v>
      </c>
      <c r="B131" t="s">
        <v>269</v>
      </c>
      <c r="C131" t="s">
        <v>155</v>
      </c>
      <c r="D131" s="12">
        <v>1</v>
      </c>
      <c r="E131" t="s">
        <v>26</v>
      </c>
      <c r="F131" t="s">
        <v>251</v>
      </c>
    </row>
    <row r="132">
      <c r="A132">
        <v>4</v>
      </c>
      <c r="B132" t="s">
        <v>270</v>
      </c>
      <c r="C132" t="s">
        <v>158</v>
      </c>
      <c r="D132" s="12">
        <v>0.063</v>
      </c>
      <c r="E132" t="s">
        <v>26</v>
      </c>
      <c r="F132" t="s">
        <v>66</v>
      </c>
    </row>
    <row r="133">
      <c r="A133">
        <v>1</v>
      </c>
      <c r="B133" t="s">
        <v>271</v>
      </c>
      <c r="C133" t="s">
        <v>155</v>
      </c>
      <c r="D133" s="12">
        <v>1</v>
      </c>
      <c r="E133" t="s">
        <v>26</v>
      </c>
      <c r="F133" t="s">
        <v>156</v>
      </c>
    </row>
    <row r="134">
      <c r="A134">
        <v>2</v>
      </c>
      <c r="B134" t="s">
        <v>272</v>
      </c>
      <c r="C134" t="s">
        <v>158</v>
      </c>
      <c r="D134" s="12">
        <v>1</v>
      </c>
      <c r="E134" t="s">
        <v>26</v>
      </c>
      <c r="F134" t="s">
        <v>131</v>
      </c>
    </row>
    <row r="135">
      <c r="A135">
        <v>2</v>
      </c>
      <c r="B135" t="s">
        <v>273</v>
      </c>
      <c r="C135" t="s">
        <v>155</v>
      </c>
      <c r="D135" s="12">
        <v>1</v>
      </c>
      <c r="E135" t="s">
        <v>26</v>
      </c>
      <c r="F135" t="s">
        <v>160</v>
      </c>
    </row>
    <row r="136">
      <c r="A136">
        <v>3</v>
      </c>
      <c r="B136" t="s">
        <v>274</v>
      </c>
      <c r="C136" t="s">
        <v>155</v>
      </c>
      <c r="D136" s="12">
        <v>0.017</v>
      </c>
      <c r="E136" t="s">
        <v>26</v>
      </c>
      <c r="F136" t="s">
        <v>162</v>
      </c>
    </row>
    <row r="137">
      <c r="A137">
        <v>4</v>
      </c>
      <c r="B137" t="s">
        <v>275</v>
      </c>
      <c r="C137" t="s">
        <v>155</v>
      </c>
      <c r="D137" s="12">
        <v>0.033</v>
      </c>
      <c r="E137" t="s">
        <v>26</v>
      </c>
      <c r="F137" t="s">
        <v>164</v>
      </c>
    </row>
    <row r="138">
      <c r="A138">
        <v>5</v>
      </c>
      <c r="B138" t="s">
        <v>276</v>
      </c>
      <c r="C138" t="s">
        <v>155</v>
      </c>
      <c r="D138" s="12">
        <v>0.015</v>
      </c>
      <c r="E138" t="s">
        <v>44</v>
      </c>
      <c r="F138" t="s">
        <v>164</v>
      </c>
    </row>
    <row r="139">
      <c r="A139">
        <v>6</v>
      </c>
      <c r="B139" t="s">
        <v>221</v>
      </c>
      <c r="C139" t="s">
        <v>155</v>
      </c>
      <c r="D139" s="12">
        <v>0.133</v>
      </c>
      <c r="E139" t="s">
        <v>26</v>
      </c>
      <c r="F139" t="s">
        <v>167</v>
      </c>
    </row>
    <row r="140">
      <c r="A140">
        <v>7</v>
      </c>
      <c r="B140" t="s">
        <v>222</v>
      </c>
      <c r="C140" t="s">
        <v>155</v>
      </c>
      <c r="D140" s="12">
        <v>0.007</v>
      </c>
      <c r="E140" t="s">
        <v>36</v>
      </c>
      <c r="F140" t="s">
        <v>167</v>
      </c>
    </row>
    <row r="141">
      <c r="A141">
        <v>8</v>
      </c>
      <c r="B141" t="s">
        <v>223</v>
      </c>
      <c r="C141" t="s">
        <v>158</v>
      </c>
      <c r="D141" s="12">
        <v>0.133</v>
      </c>
      <c r="E141" t="s">
        <v>26</v>
      </c>
      <c r="F141" t="s">
        <v>109</v>
      </c>
    </row>
    <row r="142">
      <c r="A142">
        <v>6</v>
      </c>
      <c r="B142" t="s">
        <v>224</v>
      </c>
      <c r="C142" t="s">
        <v>158</v>
      </c>
      <c r="D142" s="12">
        <v>0.003</v>
      </c>
      <c r="E142" t="s">
        <v>44</v>
      </c>
      <c r="F142" t="s">
        <v>138</v>
      </c>
    </row>
    <row r="143">
      <c r="A143">
        <v>6</v>
      </c>
      <c r="B143" t="s">
        <v>225</v>
      </c>
      <c r="C143" t="s">
        <v>158</v>
      </c>
      <c r="D143" s="12">
        <v>0.003</v>
      </c>
      <c r="E143" t="s">
        <v>44</v>
      </c>
      <c r="F143" t="s">
        <v>51</v>
      </c>
    </row>
    <row r="144">
      <c r="A144">
        <v>6</v>
      </c>
      <c r="B144" t="s">
        <v>277</v>
      </c>
      <c r="C144" t="s">
        <v>158</v>
      </c>
      <c r="D144" s="12">
        <v>0.001</v>
      </c>
      <c r="E144" t="s">
        <v>44</v>
      </c>
      <c r="F144" t="s">
        <v>51</v>
      </c>
    </row>
    <row r="145">
      <c r="A145">
        <v>5</v>
      </c>
      <c r="B145" t="s">
        <v>228</v>
      </c>
      <c r="C145" t="s">
        <v>158</v>
      </c>
      <c r="D145" s="12">
        <v>0.033</v>
      </c>
      <c r="E145" t="s">
        <v>26</v>
      </c>
      <c r="F145" t="s">
        <v>131</v>
      </c>
    </row>
    <row r="146">
      <c r="A146">
        <v>4</v>
      </c>
      <c r="B146" t="s">
        <v>278</v>
      </c>
      <c r="C146" t="s">
        <v>155</v>
      </c>
      <c r="D146" s="12">
        <v>0.005</v>
      </c>
      <c r="E146" t="s">
        <v>36</v>
      </c>
      <c r="F146" t="s">
        <v>176</v>
      </c>
    </row>
    <row r="147">
      <c r="A147">
        <v>5</v>
      </c>
      <c r="B147" t="s">
        <v>279</v>
      </c>
      <c r="C147" t="s">
        <v>158</v>
      </c>
      <c r="D147" s="12">
        <v>0.001</v>
      </c>
      <c r="E147" t="s">
        <v>36</v>
      </c>
      <c r="F147" t="s">
        <v>35</v>
      </c>
    </row>
    <row r="148">
      <c r="A148">
        <v>5</v>
      </c>
      <c r="B148" t="s">
        <v>231</v>
      </c>
      <c r="C148" t="s">
        <v>155</v>
      </c>
      <c r="D148" s="12">
        <v>0.004</v>
      </c>
      <c r="E148" t="s">
        <v>36</v>
      </c>
      <c r="F148" t="s">
        <v>180</v>
      </c>
    </row>
    <row r="149">
      <c r="A149">
        <v>6</v>
      </c>
      <c r="B149" t="s">
        <v>232</v>
      </c>
      <c r="C149" t="s">
        <v>158</v>
      </c>
      <c r="D149" s="12">
        <v>0.004</v>
      </c>
      <c r="E149" t="s">
        <v>44</v>
      </c>
      <c r="F149" t="s">
        <v>138</v>
      </c>
    </row>
    <row r="150">
      <c r="A150">
        <v>4</v>
      </c>
      <c r="B150" t="s">
        <v>280</v>
      </c>
      <c r="C150" t="s">
        <v>155</v>
      </c>
      <c r="D150" s="12">
        <v>0.048</v>
      </c>
      <c r="E150" t="s">
        <v>44</v>
      </c>
      <c r="F150" t="s">
        <v>234</v>
      </c>
    </row>
    <row r="151">
      <c r="A151">
        <v>5</v>
      </c>
      <c r="B151" t="s">
        <v>235</v>
      </c>
      <c r="C151" t="s">
        <v>158</v>
      </c>
      <c r="D151" s="12">
        <v>0.018</v>
      </c>
      <c r="E151" t="s">
        <v>36</v>
      </c>
      <c r="F151" t="s">
        <v>66</v>
      </c>
    </row>
    <row r="152">
      <c r="A152">
        <v>5</v>
      </c>
      <c r="B152" t="s">
        <v>281</v>
      </c>
      <c r="C152" t="s">
        <v>155</v>
      </c>
      <c r="D152" s="12">
        <v>0.01</v>
      </c>
      <c r="E152" t="s">
        <v>44</v>
      </c>
      <c r="F152" t="s">
        <v>209</v>
      </c>
    </row>
    <row r="153">
      <c r="A153">
        <v>6</v>
      </c>
      <c r="B153" t="s">
        <v>282</v>
      </c>
      <c r="C153" t="s">
        <v>155</v>
      </c>
      <c r="D153" s="12">
        <v>0.008</v>
      </c>
      <c r="E153" t="s">
        <v>36</v>
      </c>
      <c r="F153" t="s">
        <v>180</v>
      </c>
    </row>
    <row r="154">
      <c r="A154">
        <v>7</v>
      </c>
      <c r="B154" t="s">
        <v>283</v>
      </c>
      <c r="C154" t="s">
        <v>155</v>
      </c>
      <c r="D154" s="12">
        <v>0.075</v>
      </c>
      <c r="E154" t="s">
        <v>26</v>
      </c>
      <c r="F154" t="s">
        <v>180</v>
      </c>
    </row>
    <row r="155">
      <c r="A155">
        <v>8</v>
      </c>
      <c r="B155" t="s">
        <v>284</v>
      </c>
      <c r="C155" t="s">
        <v>158</v>
      </c>
      <c r="D155" s="12">
        <v>0.075</v>
      </c>
      <c r="E155" t="s">
        <v>44</v>
      </c>
      <c r="F155" t="s">
        <v>66</v>
      </c>
    </row>
    <row r="156">
      <c r="A156">
        <v>6</v>
      </c>
      <c r="B156" t="s">
        <v>285</v>
      </c>
      <c r="C156" t="s">
        <v>155</v>
      </c>
      <c r="D156" s="12">
        <v>0.017</v>
      </c>
      <c r="E156" t="s">
        <v>26</v>
      </c>
      <c r="F156" t="s">
        <v>180</v>
      </c>
    </row>
    <row r="157">
      <c r="A157">
        <v>7</v>
      </c>
      <c r="B157" t="s">
        <v>286</v>
      </c>
      <c r="C157" t="s">
        <v>158</v>
      </c>
      <c r="D157" s="12">
        <v>0.017</v>
      </c>
      <c r="E157" t="s">
        <v>44</v>
      </c>
      <c r="F157" t="s">
        <v>66</v>
      </c>
    </row>
    <row r="158">
      <c r="A158">
        <v>5</v>
      </c>
      <c r="B158" t="s">
        <v>287</v>
      </c>
      <c r="C158" t="s">
        <v>155</v>
      </c>
      <c r="D158" s="12">
        <v>0.3</v>
      </c>
      <c r="E158" t="s">
        <v>26</v>
      </c>
      <c r="F158" t="s">
        <v>209</v>
      </c>
    </row>
    <row r="159">
      <c r="A159">
        <v>6</v>
      </c>
      <c r="B159" t="s">
        <v>288</v>
      </c>
      <c r="C159" t="s">
        <v>158</v>
      </c>
      <c r="D159" s="12">
        <v>0.3</v>
      </c>
      <c r="E159" t="s">
        <v>44</v>
      </c>
      <c r="F159" t="s">
        <v>51</v>
      </c>
    </row>
    <row r="160">
      <c r="A160">
        <v>5</v>
      </c>
      <c r="B160" t="s">
        <v>289</v>
      </c>
      <c r="C160" t="s">
        <v>155</v>
      </c>
      <c r="D160" s="12">
        <v>0.018</v>
      </c>
      <c r="E160" t="s">
        <v>44</v>
      </c>
      <c r="F160" t="s">
        <v>187</v>
      </c>
    </row>
    <row r="161">
      <c r="A161">
        <v>6</v>
      </c>
      <c r="B161" t="s">
        <v>290</v>
      </c>
      <c r="C161" t="s">
        <v>155</v>
      </c>
      <c r="D161" s="12">
        <v>0.2</v>
      </c>
      <c r="E161" t="s">
        <v>26</v>
      </c>
      <c r="F161" t="s">
        <v>167</v>
      </c>
    </row>
    <row r="162">
      <c r="A162">
        <v>7</v>
      </c>
      <c r="B162" t="s">
        <v>291</v>
      </c>
      <c r="C162" t="s">
        <v>155</v>
      </c>
      <c r="D162" s="12">
        <v>0.007</v>
      </c>
      <c r="E162" t="s">
        <v>36</v>
      </c>
      <c r="F162" t="s">
        <v>167</v>
      </c>
    </row>
    <row r="163">
      <c r="A163">
        <v>8</v>
      </c>
      <c r="B163" t="s">
        <v>223</v>
      </c>
      <c r="C163" t="s">
        <v>158</v>
      </c>
      <c r="D163" s="12">
        <v>0.1</v>
      </c>
      <c r="E163" t="s">
        <v>26</v>
      </c>
      <c r="F163" t="s">
        <v>109</v>
      </c>
    </row>
    <row r="164">
      <c r="A164">
        <v>6</v>
      </c>
      <c r="B164" t="s">
        <v>224</v>
      </c>
      <c r="C164" t="s">
        <v>158</v>
      </c>
      <c r="D164" s="12">
        <v>0.011</v>
      </c>
      <c r="E164" t="s">
        <v>44</v>
      </c>
      <c r="F164" t="s">
        <v>138</v>
      </c>
    </row>
    <row r="165">
      <c r="A165">
        <v>6</v>
      </c>
      <c r="B165" t="s">
        <v>292</v>
      </c>
      <c r="C165" t="s">
        <v>158</v>
      </c>
      <c r="D165" s="12">
        <v>0.003</v>
      </c>
      <c r="E165" t="s">
        <v>36</v>
      </c>
      <c r="F165" t="s">
        <v>120</v>
      </c>
    </row>
    <row r="166">
      <c r="A166">
        <v>4</v>
      </c>
      <c r="B166" t="s">
        <v>293</v>
      </c>
      <c r="C166" t="s">
        <v>155</v>
      </c>
      <c r="D166" s="12">
        <v>0.012</v>
      </c>
      <c r="E166" t="s">
        <v>44</v>
      </c>
      <c r="F166" t="s">
        <v>294</v>
      </c>
    </row>
    <row r="167">
      <c r="A167">
        <v>5</v>
      </c>
      <c r="B167" t="s">
        <v>295</v>
      </c>
      <c r="C167" t="s">
        <v>158</v>
      </c>
      <c r="D167" s="12">
        <v>0.003</v>
      </c>
      <c r="E167" t="s">
        <v>44</v>
      </c>
      <c r="F167" t="s">
        <v>66</v>
      </c>
    </row>
    <row r="168">
      <c r="A168">
        <v>5</v>
      </c>
      <c r="B168" t="s">
        <v>296</v>
      </c>
      <c r="C168" t="s">
        <v>158</v>
      </c>
      <c r="D168" s="12">
        <v>0.001</v>
      </c>
      <c r="E168" t="s">
        <v>44</v>
      </c>
      <c r="F168" t="s">
        <v>138</v>
      </c>
    </row>
    <row r="169">
      <c r="A169">
        <v>5</v>
      </c>
      <c r="B169" t="s">
        <v>297</v>
      </c>
      <c r="C169" t="s">
        <v>155</v>
      </c>
      <c r="D169" s="12">
        <v>0.001</v>
      </c>
      <c r="E169" t="s">
        <v>44</v>
      </c>
      <c r="F169" t="s">
        <v>164</v>
      </c>
    </row>
    <row r="170">
      <c r="A170">
        <v>6</v>
      </c>
      <c r="B170" t="s">
        <v>285</v>
      </c>
      <c r="C170" t="s">
        <v>155</v>
      </c>
      <c r="D170" s="12">
        <v>0.003</v>
      </c>
      <c r="E170" t="s">
        <v>26</v>
      </c>
      <c r="F170" t="s">
        <v>180</v>
      </c>
    </row>
    <row r="171">
      <c r="A171">
        <v>7</v>
      </c>
      <c r="B171" t="s">
        <v>286</v>
      </c>
      <c r="C171" t="s">
        <v>158</v>
      </c>
      <c r="D171" s="12">
        <v>0.003</v>
      </c>
      <c r="E171" t="s">
        <v>44</v>
      </c>
      <c r="F171" t="s">
        <v>66</v>
      </c>
    </row>
    <row r="172">
      <c r="A172">
        <v>6</v>
      </c>
      <c r="B172" t="s">
        <v>298</v>
      </c>
      <c r="C172" t="s">
        <v>158</v>
      </c>
      <c r="D172" s="12">
        <v>0.001</v>
      </c>
      <c r="E172" t="s">
        <v>44</v>
      </c>
      <c r="F172" t="s">
        <v>138</v>
      </c>
    </row>
    <row r="173">
      <c r="A173">
        <v>6</v>
      </c>
      <c r="B173" t="s">
        <v>299</v>
      </c>
      <c r="C173" t="s">
        <v>158</v>
      </c>
      <c r="D173" s="12">
        <v>0</v>
      </c>
      <c r="E173" t="s">
        <v>44</v>
      </c>
      <c r="F173" t="s">
        <v>138</v>
      </c>
    </row>
    <row r="174">
      <c r="A174">
        <v>5</v>
      </c>
      <c r="B174" t="s">
        <v>238</v>
      </c>
      <c r="C174" t="s">
        <v>158</v>
      </c>
      <c r="D174" s="12">
        <v>0.004</v>
      </c>
      <c r="E174" t="s">
        <v>44</v>
      </c>
      <c r="F174" t="s">
        <v>43</v>
      </c>
    </row>
    <row r="175">
      <c r="A175">
        <v>5</v>
      </c>
      <c r="B175" t="s">
        <v>235</v>
      </c>
      <c r="C175" t="s">
        <v>158</v>
      </c>
      <c r="D175" s="12">
        <v>0.002</v>
      </c>
      <c r="E175" t="s">
        <v>36</v>
      </c>
      <c r="F175" t="s">
        <v>66</v>
      </c>
    </row>
    <row r="176">
      <c r="A176">
        <v>4</v>
      </c>
      <c r="B176" t="s">
        <v>300</v>
      </c>
      <c r="C176" t="s">
        <v>155</v>
      </c>
      <c r="D176" s="12">
        <v>0.008</v>
      </c>
      <c r="E176" t="s">
        <v>44</v>
      </c>
      <c r="F176" t="s">
        <v>301</v>
      </c>
    </row>
    <row r="177">
      <c r="A177">
        <v>5</v>
      </c>
      <c r="B177" t="s">
        <v>281</v>
      </c>
      <c r="C177" t="s">
        <v>155</v>
      </c>
      <c r="D177" s="12">
        <v>0.005</v>
      </c>
      <c r="E177" t="s">
        <v>44</v>
      </c>
      <c r="F177" t="s">
        <v>209</v>
      </c>
    </row>
    <row r="178">
      <c r="A178">
        <v>6</v>
      </c>
      <c r="B178" t="s">
        <v>282</v>
      </c>
      <c r="C178" t="s">
        <v>155</v>
      </c>
      <c r="D178" s="12">
        <v>0.004</v>
      </c>
      <c r="E178" t="s">
        <v>36</v>
      </c>
      <c r="F178" t="s">
        <v>180</v>
      </c>
    </row>
    <row r="179">
      <c r="A179">
        <v>7</v>
      </c>
      <c r="B179" t="s">
        <v>283</v>
      </c>
      <c r="C179" t="s">
        <v>155</v>
      </c>
      <c r="D179" s="12">
        <v>0.038</v>
      </c>
      <c r="E179" t="s">
        <v>26</v>
      </c>
      <c r="F179" t="s">
        <v>180</v>
      </c>
    </row>
    <row r="180">
      <c r="A180">
        <v>8</v>
      </c>
      <c r="B180" t="s">
        <v>284</v>
      </c>
      <c r="C180" t="s">
        <v>158</v>
      </c>
      <c r="D180" s="12">
        <v>0.038</v>
      </c>
      <c r="E180" t="s">
        <v>44</v>
      </c>
      <c r="F180" t="s">
        <v>66</v>
      </c>
    </row>
    <row r="181">
      <c r="A181">
        <v>6</v>
      </c>
      <c r="B181" t="s">
        <v>285</v>
      </c>
      <c r="C181" t="s">
        <v>155</v>
      </c>
      <c r="D181" s="12">
        <v>0.008</v>
      </c>
      <c r="E181" t="s">
        <v>26</v>
      </c>
      <c r="F181" t="s">
        <v>180</v>
      </c>
    </row>
    <row r="182">
      <c r="A182">
        <v>7</v>
      </c>
      <c r="B182" t="s">
        <v>286</v>
      </c>
      <c r="C182" t="s">
        <v>158</v>
      </c>
      <c r="D182" s="12">
        <v>0.008</v>
      </c>
      <c r="E182" t="s">
        <v>44</v>
      </c>
      <c r="F182" t="s">
        <v>66</v>
      </c>
    </row>
    <row r="183">
      <c r="A183">
        <v>5</v>
      </c>
      <c r="B183" t="s">
        <v>170</v>
      </c>
      <c r="C183" t="s">
        <v>158</v>
      </c>
      <c r="D183" s="12">
        <v>0.001</v>
      </c>
      <c r="E183" t="s">
        <v>44</v>
      </c>
      <c r="F183" t="s">
        <v>138</v>
      </c>
    </row>
    <row r="184">
      <c r="A184">
        <v>5</v>
      </c>
      <c r="B184" t="s">
        <v>302</v>
      </c>
      <c r="C184" t="s">
        <v>158</v>
      </c>
      <c r="D184" s="12">
        <v>0.003</v>
      </c>
      <c r="E184" t="s">
        <v>36</v>
      </c>
      <c r="F184" t="s">
        <v>120</v>
      </c>
    </row>
    <row r="185">
      <c r="A185">
        <v>5</v>
      </c>
      <c r="B185" t="s">
        <v>287</v>
      </c>
      <c r="C185" t="s">
        <v>155</v>
      </c>
      <c r="D185" s="12">
        <v>0.083</v>
      </c>
      <c r="E185" t="s">
        <v>26</v>
      </c>
      <c r="F185" t="s">
        <v>209</v>
      </c>
    </row>
    <row r="186">
      <c r="A186">
        <v>6</v>
      </c>
      <c r="B186" t="s">
        <v>288</v>
      </c>
      <c r="C186" t="s">
        <v>158</v>
      </c>
      <c r="D186" s="12">
        <v>0.083</v>
      </c>
      <c r="E186" t="s">
        <v>44</v>
      </c>
      <c r="F186" t="s">
        <v>51</v>
      </c>
    </row>
    <row r="187">
      <c r="A187">
        <v>2</v>
      </c>
      <c r="B187" t="s">
        <v>303</v>
      </c>
      <c r="C187" t="s">
        <v>155</v>
      </c>
      <c r="D187" s="12">
        <v>1</v>
      </c>
      <c r="E187" t="s">
        <v>26</v>
      </c>
      <c r="F187" t="s">
        <v>244</v>
      </c>
    </row>
    <row r="188">
      <c r="A188">
        <v>3</v>
      </c>
      <c r="B188" t="s">
        <v>175</v>
      </c>
      <c r="C188" t="s">
        <v>155</v>
      </c>
      <c r="D188" s="12">
        <v>1</v>
      </c>
      <c r="E188" t="s">
        <v>36</v>
      </c>
      <c r="F188" t="s">
        <v>176</v>
      </c>
    </row>
    <row r="189">
      <c r="A189">
        <v>4</v>
      </c>
      <c r="B189" t="s">
        <v>177</v>
      </c>
      <c r="C189" t="s">
        <v>155</v>
      </c>
      <c r="D189" s="12">
        <v>0.716</v>
      </c>
      <c r="E189" t="s">
        <v>44</v>
      </c>
      <c r="F189" t="s">
        <v>164</v>
      </c>
    </row>
    <row r="190">
      <c r="A190">
        <v>5</v>
      </c>
      <c r="B190" t="s">
        <v>178</v>
      </c>
      <c r="C190" t="s">
        <v>158</v>
      </c>
      <c r="D190" s="12">
        <v>0.429</v>
      </c>
      <c r="E190" t="s">
        <v>44</v>
      </c>
      <c r="F190" t="s">
        <v>138</v>
      </c>
    </row>
    <row r="191">
      <c r="A191">
        <v>5</v>
      </c>
      <c r="B191" t="s">
        <v>179</v>
      </c>
      <c r="C191" t="s">
        <v>155</v>
      </c>
      <c r="D191" s="12">
        <v>1.724</v>
      </c>
      <c r="E191" t="s">
        <v>26</v>
      </c>
      <c r="F191" t="s">
        <v>180</v>
      </c>
    </row>
    <row r="192">
      <c r="A192">
        <v>6</v>
      </c>
      <c r="B192" t="s">
        <v>181</v>
      </c>
      <c r="C192" t="s">
        <v>158</v>
      </c>
      <c r="D192" s="12">
        <v>1.724</v>
      </c>
      <c r="E192" t="s">
        <v>44</v>
      </c>
      <c r="F192" t="s">
        <v>66</v>
      </c>
    </row>
    <row r="193">
      <c r="A193">
        <v>4</v>
      </c>
      <c r="B193" t="s">
        <v>182</v>
      </c>
      <c r="C193" t="s">
        <v>158</v>
      </c>
      <c r="D193" s="12">
        <v>0.286</v>
      </c>
      <c r="E193" t="s">
        <v>36</v>
      </c>
      <c r="F193" t="s">
        <v>120</v>
      </c>
    </row>
    <row r="194">
      <c r="A194">
        <v>2</v>
      </c>
      <c r="B194" t="s">
        <v>304</v>
      </c>
      <c r="C194" t="s">
        <v>155</v>
      </c>
      <c r="D194" s="12">
        <v>1</v>
      </c>
      <c r="E194" t="s">
        <v>26</v>
      </c>
      <c r="F194" t="s">
        <v>244</v>
      </c>
    </row>
    <row r="195">
      <c r="A195">
        <v>3</v>
      </c>
      <c r="B195" t="s">
        <v>250</v>
      </c>
      <c r="C195" t="s">
        <v>155</v>
      </c>
      <c r="D195" s="12">
        <v>1</v>
      </c>
      <c r="E195" t="s">
        <v>26</v>
      </c>
      <c r="F195" t="s">
        <v>251</v>
      </c>
    </row>
    <row r="196">
      <c r="A196">
        <v>4</v>
      </c>
      <c r="B196" t="s">
        <v>252</v>
      </c>
      <c r="C196" t="s">
        <v>158</v>
      </c>
      <c r="D196" s="12">
        <v>0.067</v>
      </c>
      <c r="E196" t="s">
        <v>26</v>
      </c>
      <c r="F196" t="s">
        <v>89</v>
      </c>
    </row>
    <row r="197">
      <c r="A197">
        <v>3</v>
      </c>
      <c r="B197" t="s">
        <v>253</v>
      </c>
      <c r="C197" t="s">
        <v>155</v>
      </c>
      <c r="D197" s="12">
        <v>1</v>
      </c>
      <c r="E197" t="s">
        <v>26</v>
      </c>
      <c r="F197" t="s">
        <v>251</v>
      </c>
    </row>
    <row r="198">
      <c r="A198">
        <v>4</v>
      </c>
      <c r="B198" t="s">
        <v>254</v>
      </c>
      <c r="C198" t="s">
        <v>158</v>
      </c>
      <c r="D198" s="12">
        <v>0.1</v>
      </c>
      <c r="E198" t="s">
        <v>26</v>
      </c>
      <c r="F198" t="s">
        <v>114</v>
      </c>
    </row>
    <row r="199">
      <c r="A199">
        <v>3</v>
      </c>
      <c r="B199" t="s">
        <v>260</v>
      </c>
      <c r="C199" t="s">
        <v>155</v>
      </c>
      <c r="D199" s="12">
        <v>1</v>
      </c>
      <c r="E199" t="s">
        <v>26</v>
      </c>
      <c r="F199" t="s">
        <v>251</v>
      </c>
    </row>
    <row r="200">
      <c r="A200">
        <v>4</v>
      </c>
      <c r="B200" t="s">
        <v>261</v>
      </c>
      <c r="C200" t="s">
        <v>155</v>
      </c>
      <c r="D200" s="12">
        <v>0.5</v>
      </c>
      <c r="E200" t="s">
        <v>26</v>
      </c>
      <c r="F200" t="s">
        <v>251</v>
      </c>
    </row>
    <row r="201">
      <c r="A201">
        <v>5</v>
      </c>
      <c r="B201" t="s">
        <v>262</v>
      </c>
      <c r="C201" t="s">
        <v>158</v>
      </c>
      <c r="D201" s="12">
        <v>0.017</v>
      </c>
      <c r="E201" t="s">
        <v>26</v>
      </c>
      <c r="F201" t="s">
        <v>89</v>
      </c>
    </row>
    <row r="202">
      <c r="A202">
        <v>3</v>
      </c>
      <c r="B202" t="s">
        <v>269</v>
      </c>
      <c r="C202" t="s">
        <v>155</v>
      </c>
      <c r="D202" s="12">
        <v>1</v>
      </c>
      <c r="E202" t="s">
        <v>26</v>
      </c>
      <c r="F202" t="s">
        <v>251</v>
      </c>
    </row>
    <row r="203">
      <c r="A203">
        <v>4</v>
      </c>
      <c r="B203" t="s">
        <v>270</v>
      </c>
      <c r="C203" t="s">
        <v>158</v>
      </c>
      <c r="D203" s="12">
        <v>0.063</v>
      </c>
      <c r="E203" t="s">
        <v>26</v>
      </c>
      <c r="F203" t="s">
        <v>66</v>
      </c>
    </row>
    <row r="204">
      <c r="A204">
        <v>3</v>
      </c>
      <c r="B204" t="s">
        <v>305</v>
      </c>
      <c r="C204" t="s">
        <v>155</v>
      </c>
      <c r="D204" s="12">
        <v>1</v>
      </c>
      <c r="E204" t="s">
        <v>26</v>
      </c>
      <c r="F204" t="s">
        <v>251</v>
      </c>
    </row>
    <row r="205">
      <c r="A205">
        <v>4</v>
      </c>
      <c r="B205" t="s">
        <v>306</v>
      </c>
      <c r="C205" t="s">
        <v>158</v>
      </c>
      <c r="D205" s="12">
        <v>0.033</v>
      </c>
      <c r="E205" t="s">
        <v>26</v>
      </c>
      <c r="F205" t="s">
        <v>89</v>
      </c>
    </row>
    <row r="206">
      <c r="A206">
        <v>3</v>
      </c>
      <c r="B206" t="s">
        <v>307</v>
      </c>
      <c r="C206" t="s">
        <v>155</v>
      </c>
      <c r="D206" s="12">
        <v>1</v>
      </c>
      <c r="E206" t="s">
        <v>26</v>
      </c>
      <c r="F206" t="s">
        <v>251</v>
      </c>
    </row>
    <row r="207">
      <c r="A207">
        <v>4</v>
      </c>
      <c r="B207" t="s">
        <v>308</v>
      </c>
      <c r="C207" t="s">
        <v>158</v>
      </c>
      <c r="D207" s="12">
        <v>0.033</v>
      </c>
      <c r="E207" t="s">
        <v>26</v>
      </c>
      <c r="F207" t="s">
        <v>66</v>
      </c>
    </row>
    <row r="208">
      <c r="A208">
        <v>3</v>
      </c>
      <c r="B208" t="s">
        <v>309</v>
      </c>
      <c r="C208" t="s">
        <v>155</v>
      </c>
      <c r="D208" s="12">
        <v>4</v>
      </c>
      <c r="E208" t="s">
        <v>26</v>
      </c>
      <c r="F208" t="s">
        <v>251</v>
      </c>
    </row>
    <row r="209">
      <c r="A209">
        <v>4</v>
      </c>
      <c r="B209" t="s">
        <v>310</v>
      </c>
      <c r="C209" t="s">
        <v>158</v>
      </c>
      <c r="D209" s="12">
        <v>0.04</v>
      </c>
      <c r="E209" t="s">
        <v>26</v>
      </c>
      <c r="F209" t="s">
        <v>89</v>
      </c>
    </row>
    <row r="210">
      <c r="A210">
        <v>3</v>
      </c>
      <c r="B210" t="s">
        <v>311</v>
      </c>
      <c r="C210" t="s">
        <v>155</v>
      </c>
      <c r="D210" s="12">
        <v>1</v>
      </c>
      <c r="E210" t="s">
        <v>26</v>
      </c>
      <c r="F210" t="s">
        <v>251</v>
      </c>
    </row>
    <row r="211">
      <c r="A211">
        <v>4</v>
      </c>
      <c r="B211" t="s">
        <v>312</v>
      </c>
      <c r="C211" t="s">
        <v>158</v>
      </c>
      <c r="D211" s="12">
        <v>0.033</v>
      </c>
      <c r="E211" t="s">
        <v>26</v>
      </c>
      <c r="F211" t="s">
        <v>66</v>
      </c>
    </row>
    <row r="212">
      <c r="A212">
        <v>3</v>
      </c>
      <c r="B212" t="s">
        <v>313</v>
      </c>
      <c r="C212" t="s">
        <v>155</v>
      </c>
      <c r="D212" s="12">
        <v>4</v>
      </c>
      <c r="E212" t="s">
        <v>26</v>
      </c>
      <c r="F212" t="s">
        <v>251</v>
      </c>
    </row>
    <row r="213">
      <c r="A213">
        <v>4</v>
      </c>
      <c r="B213" t="s">
        <v>314</v>
      </c>
      <c r="C213" t="s">
        <v>158</v>
      </c>
      <c r="D213" s="12">
        <v>0.08</v>
      </c>
      <c r="E213" t="s">
        <v>26</v>
      </c>
      <c r="F213" t="s">
        <v>66</v>
      </c>
    </row>
    <row r="214">
      <c r="A214">
        <v>1</v>
      </c>
      <c r="B214" t="s">
        <v>315</v>
      </c>
      <c r="C214" t="s">
        <v>155</v>
      </c>
      <c r="D214" s="12">
        <v>0.092</v>
      </c>
      <c r="E214" t="s">
        <v>44</v>
      </c>
      <c r="F214" t="s">
        <v>316</v>
      </c>
    </row>
    <row r="215">
      <c r="A215">
        <v>2</v>
      </c>
      <c r="B215" t="s">
        <v>317</v>
      </c>
      <c r="C215" t="s">
        <v>158</v>
      </c>
      <c r="D215" s="12">
        <v>0.031</v>
      </c>
      <c r="E215" t="s">
        <v>44</v>
      </c>
      <c r="F215" t="s">
        <v>138</v>
      </c>
    </row>
    <row r="216">
      <c r="A216">
        <v>2</v>
      </c>
      <c r="B216" t="s">
        <v>318</v>
      </c>
      <c r="C216" t="s">
        <v>158</v>
      </c>
      <c r="D216" s="12">
        <v>0.025</v>
      </c>
      <c r="E216" t="s">
        <v>44</v>
      </c>
      <c r="F216" t="s">
        <v>138</v>
      </c>
    </row>
    <row r="217">
      <c r="A217">
        <v>2</v>
      </c>
      <c r="B217" t="s">
        <v>319</v>
      </c>
      <c r="C217" t="s">
        <v>158</v>
      </c>
      <c r="D217" s="12">
        <v>0.009</v>
      </c>
      <c r="E217" t="s">
        <v>36</v>
      </c>
      <c r="F217" t="s">
        <v>120</v>
      </c>
    </row>
    <row r="218">
      <c r="A218">
        <v>2</v>
      </c>
      <c r="B218" t="s">
        <v>320</v>
      </c>
      <c r="C218" t="s">
        <v>158</v>
      </c>
      <c r="D218" s="12">
        <v>0.025</v>
      </c>
      <c r="E218" t="s">
        <v>44</v>
      </c>
      <c r="F218" t="s">
        <v>89</v>
      </c>
    </row>
    <row r="219">
      <c r="A219">
        <v>2</v>
      </c>
      <c r="B219" t="s">
        <v>321</v>
      </c>
      <c r="C219" t="s">
        <v>158</v>
      </c>
      <c r="D219" s="12">
        <v>0.002</v>
      </c>
      <c r="E219" t="s">
        <v>44</v>
      </c>
      <c r="F219" t="s">
        <v>66</v>
      </c>
    </row>
    <row r="220">
      <c r="A220">
        <v>1</v>
      </c>
      <c r="B220" t="s">
        <v>322</v>
      </c>
      <c r="C220" t="s">
        <v>155</v>
      </c>
      <c r="D220" s="12">
        <v>4</v>
      </c>
      <c r="E220" t="s">
        <v>26</v>
      </c>
      <c r="F220" t="s">
        <v>323</v>
      </c>
    </row>
    <row r="221">
      <c r="A221">
        <v>2</v>
      </c>
      <c r="B221" t="s">
        <v>324</v>
      </c>
      <c r="C221" t="s">
        <v>155</v>
      </c>
      <c r="D221" s="12">
        <v>4</v>
      </c>
      <c r="E221" t="s">
        <v>44</v>
      </c>
      <c r="F221" t="s">
        <v>323</v>
      </c>
    </row>
    <row r="222">
      <c r="A222">
        <v>3</v>
      </c>
      <c r="B222" t="s">
        <v>325</v>
      </c>
      <c r="C222" t="s">
        <v>158</v>
      </c>
      <c r="D222" s="12">
        <v>4</v>
      </c>
      <c r="E222" t="s">
        <v>36</v>
      </c>
      <c r="F222" t="s">
        <v>104</v>
      </c>
    </row>
    <row r="223">
      <c r="A223">
        <v>1</v>
      </c>
      <c r="B223" t="s">
        <v>326</v>
      </c>
      <c r="C223" t="s">
        <v>155</v>
      </c>
      <c r="D223" s="12">
        <v>4</v>
      </c>
      <c r="E223" t="s">
        <v>26</v>
      </c>
      <c r="F223" t="s">
        <v>323</v>
      </c>
    </row>
    <row r="224">
      <c r="A224">
        <v>2</v>
      </c>
      <c r="B224" t="s">
        <v>327</v>
      </c>
      <c r="C224" t="s">
        <v>155</v>
      </c>
      <c r="D224" s="12">
        <v>4</v>
      </c>
      <c r="E224" t="s">
        <v>44</v>
      </c>
      <c r="F224" t="s">
        <v>323</v>
      </c>
    </row>
    <row r="225">
      <c r="A225">
        <v>3</v>
      </c>
      <c r="B225" t="s">
        <v>328</v>
      </c>
      <c r="C225" t="s">
        <v>155</v>
      </c>
      <c r="D225" s="12">
        <v>1.543</v>
      </c>
      <c r="E225" t="s">
        <v>44</v>
      </c>
      <c r="F225" t="s">
        <v>323</v>
      </c>
    </row>
    <row r="226">
      <c r="A226">
        <v>4</v>
      </c>
      <c r="B226" t="s">
        <v>329</v>
      </c>
      <c r="C226" t="s">
        <v>155</v>
      </c>
      <c r="D226" s="12">
        <v>0.411</v>
      </c>
      <c r="E226" t="s">
        <v>44</v>
      </c>
      <c r="F226" t="s">
        <v>200</v>
      </c>
    </row>
    <row r="227">
      <c r="A227">
        <v>5</v>
      </c>
      <c r="B227" t="s">
        <v>170</v>
      </c>
      <c r="C227" t="s">
        <v>158</v>
      </c>
      <c r="D227" s="12">
        <v>0.247</v>
      </c>
      <c r="E227" t="s">
        <v>44</v>
      </c>
      <c r="F227" t="s">
        <v>138</v>
      </c>
    </row>
    <row r="228">
      <c r="A228">
        <v>5</v>
      </c>
      <c r="B228" t="s">
        <v>296</v>
      </c>
      <c r="C228" t="s">
        <v>158</v>
      </c>
      <c r="D228" s="12">
        <v>0.082</v>
      </c>
      <c r="E228" t="s">
        <v>44</v>
      </c>
      <c r="F228" t="s">
        <v>138</v>
      </c>
    </row>
    <row r="229">
      <c r="A229">
        <v>5</v>
      </c>
      <c r="B229" t="s">
        <v>302</v>
      </c>
      <c r="C229" t="s">
        <v>158</v>
      </c>
      <c r="D229" s="12">
        <v>0.082</v>
      </c>
      <c r="E229" t="s">
        <v>36</v>
      </c>
      <c r="F229" t="s">
        <v>120</v>
      </c>
    </row>
    <row r="230">
      <c r="A230">
        <v>4</v>
      </c>
      <c r="B230" t="s">
        <v>330</v>
      </c>
      <c r="C230" t="s">
        <v>158</v>
      </c>
      <c r="D230" s="12">
        <v>0.309</v>
      </c>
      <c r="E230" t="s">
        <v>44</v>
      </c>
      <c r="F230" t="s">
        <v>89</v>
      </c>
    </row>
    <row r="231">
      <c r="A231">
        <v>4</v>
      </c>
      <c r="B231" t="s">
        <v>184</v>
      </c>
      <c r="C231" t="s">
        <v>158</v>
      </c>
      <c r="D231" s="12">
        <v>0.051</v>
      </c>
      <c r="E231" t="s">
        <v>44</v>
      </c>
      <c r="F231" t="s">
        <v>66</v>
      </c>
    </row>
    <row r="232">
      <c r="A232">
        <v>4</v>
      </c>
      <c r="B232" t="s">
        <v>331</v>
      </c>
      <c r="C232" t="s">
        <v>158</v>
      </c>
      <c r="D232" s="12">
        <v>0.514</v>
      </c>
      <c r="E232" t="s">
        <v>44</v>
      </c>
      <c r="F232" t="s">
        <v>89</v>
      </c>
    </row>
    <row r="233">
      <c r="A233">
        <v>4</v>
      </c>
      <c r="B233" t="s">
        <v>332</v>
      </c>
      <c r="C233" t="s">
        <v>158</v>
      </c>
      <c r="D233" s="12">
        <v>0.257</v>
      </c>
      <c r="E233" t="s">
        <v>36</v>
      </c>
      <c r="F233" t="s">
        <v>35</v>
      </c>
    </row>
    <row r="234">
      <c r="A234">
        <v>3</v>
      </c>
      <c r="B234" t="s">
        <v>203</v>
      </c>
      <c r="C234" t="s">
        <v>158</v>
      </c>
      <c r="D234" s="12">
        <v>1.429</v>
      </c>
      <c r="E234" t="s">
        <v>36</v>
      </c>
      <c r="F234" t="s">
        <v>66</v>
      </c>
    </row>
    <row r="235">
      <c r="A235">
        <v>3</v>
      </c>
      <c r="B235" t="s">
        <v>333</v>
      </c>
      <c r="C235" t="s">
        <v>155</v>
      </c>
      <c r="D235" s="12">
        <v>1.029</v>
      </c>
      <c r="E235" t="s">
        <v>44</v>
      </c>
      <c r="F235" t="s">
        <v>187</v>
      </c>
    </row>
    <row r="236">
      <c r="A236">
        <v>4</v>
      </c>
      <c r="B236" t="s">
        <v>334</v>
      </c>
      <c r="C236" t="s">
        <v>155</v>
      </c>
      <c r="D236" s="12">
        <v>11.429</v>
      </c>
      <c r="E236" t="s">
        <v>26</v>
      </c>
      <c r="F236" t="s">
        <v>167</v>
      </c>
    </row>
    <row r="237">
      <c r="A237">
        <v>5</v>
      </c>
      <c r="B237" t="s">
        <v>335</v>
      </c>
      <c r="C237" t="s">
        <v>155</v>
      </c>
      <c r="D237" s="12">
        <v>0.411</v>
      </c>
      <c r="E237" t="s">
        <v>36</v>
      </c>
      <c r="F237" t="s">
        <v>167</v>
      </c>
    </row>
    <row r="238">
      <c r="A238">
        <v>6</v>
      </c>
      <c r="B238" t="s">
        <v>336</v>
      </c>
      <c r="C238" t="s">
        <v>158</v>
      </c>
      <c r="D238" s="12">
        <v>5.714</v>
      </c>
      <c r="E238" t="s">
        <v>26</v>
      </c>
      <c r="F238" t="s">
        <v>109</v>
      </c>
    </row>
    <row r="239">
      <c r="A239">
        <v>4</v>
      </c>
      <c r="B239" t="s">
        <v>337</v>
      </c>
      <c r="C239" t="s">
        <v>158</v>
      </c>
      <c r="D239" s="12">
        <v>0.617</v>
      </c>
      <c r="E239" t="s">
        <v>44</v>
      </c>
      <c r="F239" t="s">
        <v>138</v>
      </c>
    </row>
    <row r="240">
      <c r="A240">
        <v>1</v>
      </c>
      <c r="B240" t="s">
        <v>338</v>
      </c>
      <c r="C240" t="s">
        <v>155</v>
      </c>
      <c r="D240" s="12">
        <v>1</v>
      </c>
      <c r="E240" t="s">
        <v>26</v>
      </c>
      <c r="F240" t="s">
        <v>160</v>
      </c>
    </row>
    <row r="241">
      <c r="A241">
        <v>2</v>
      </c>
      <c r="B241" t="s">
        <v>339</v>
      </c>
      <c r="C241" t="s">
        <v>155</v>
      </c>
      <c r="D241" s="12">
        <v>0.125</v>
      </c>
      <c r="E241" t="s">
        <v>26</v>
      </c>
      <c r="F241" t="s">
        <v>340</v>
      </c>
    </row>
    <row r="242">
      <c r="A242">
        <v>3</v>
      </c>
      <c r="B242" t="s">
        <v>341</v>
      </c>
      <c r="C242" t="s">
        <v>155</v>
      </c>
      <c r="D242" s="12">
        <v>0.044</v>
      </c>
      <c r="E242" t="s">
        <v>44</v>
      </c>
      <c r="F242" t="s">
        <v>200</v>
      </c>
    </row>
    <row r="243">
      <c r="A243">
        <v>4</v>
      </c>
      <c r="B243" t="s">
        <v>342</v>
      </c>
      <c r="C243" t="s">
        <v>155</v>
      </c>
      <c r="D243" s="12">
        <v>0.038</v>
      </c>
      <c r="E243" t="s">
        <v>44</v>
      </c>
      <c r="F243" t="s">
        <v>200</v>
      </c>
    </row>
    <row r="244">
      <c r="A244">
        <v>5</v>
      </c>
      <c r="B244" t="s">
        <v>170</v>
      </c>
      <c r="C244" t="s">
        <v>158</v>
      </c>
      <c r="D244" s="12">
        <v>0.03</v>
      </c>
      <c r="E244" t="s">
        <v>44</v>
      </c>
      <c r="F244" t="s">
        <v>138</v>
      </c>
    </row>
    <row r="245">
      <c r="A245">
        <v>5</v>
      </c>
      <c r="B245" t="s">
        <v>302</v>
      </c>
      <c r="C245" t="s">
        <v>158</v>
      </c>
      <c r="D245" s="12">
        <v>0.008</v>
      </c>
      <c r="E245" t="s">
        <v>36</v>
      </c>
      <c r="F245" t="s">
        <v>120</v>
      </c>
    </row>
    <row r="246">
      <c r="A246">
        <v>4</v>
      </c>
      <c r="B246" t="s">
        <v>184</v>
      </c>
      <c r="C246" t="s">
        <v>158</v>
      </c>
      <c r="D246" s="12">
        <v>0.006</v>
      </c>
      <c r="E246" t="s">
        <v>44</v>
      </c>
      <c r="F246" t="s">
        <v>66</v>
      </c>
    </row>
    <row r="247">
      <c r="A247">
        <v>3</v>
      </c>
      <c r="B247" t="s">
        <v>343</v>
      </c>
      <c r="C247" t="s">
        <v>155</v>
      </c>
      <c r="D247" s="12">
        <v>1.25</v>
      </c>
      <c r="E247" t="s">
        <v>26</v>
      </c>
      <c r="F247" t="s">
        <v>251</v>
      </c>
    </row>
    <row r="248">
      <c r="A248">
        <v>4</v>
      </c>
      <c r="B248" t="s">
        <v>344</v>
      </c>
      <c r="C248" t="s">
        <v>158</v>
      </c>
      <c r="D248" s="12">
        <v>1.25</v>
      </c>
      <c r="E248" t="s">
        <v>44</v>
      </c>
      <c r="F248" t="s">
        <v>66</v>
      </c>
    </row>
    <row r="249">
      <c r="A249">
        <v>3</v>
      </c>
      <c r="B249" t="s">
        <v>345</v>
      </c>
      <c r="C249" t="s">
        <v>158</v>
      </c>
      <c r="D249" s="12">
        <v>0.042</v>
      </c>
      <c r="E249" t="s">
        <v>26</v>
      </c>
      <c r="F249" t="s">
        <v>128</v>
      </c>
    </row>
    <row r="250">
      <c r="A250">
        <v>1</v>
      </c>
      <c r="B250" t="s">
        <v>346</v>
      </c>
      <c r="C250" t="s">
        <v>155</v>
      </c>
      <c r="D250" s="12">
        <v>4</v>
      </c>
      <c r="E250" t="s">
        <v>26</v>
      </c>
      <c r="F250" t="s">
        <v>323</v>
      </c>
    </row>
    <row r="251">
      <c r="A251">
        <v>2</v>
      </c>
      <c r="B251" t="s">
        <v>347</v>
      </c>
      <c r="C251" t="s">
        <v>155</v>
      </c>
      <c r="D251" s="12">
        <v>4</v>
      </c>
      <c r="E251" t="s">
        <v>44</v>
      </c>
      <c r="F251" t="s">
        <v>323</v>
      </c>
    </row>
    <row r="252">
      <c r="A252">
        <v>3</v>
      </c>
      <c r="B252" t="s">
        <v>348</v>
      </c>
      <c r="C252" t="s">
        <v>158</v>
      </c>
      <c r="D252" s="12">
        <v>4</v>
      </c>
      <c r="E252" t="s">
        <v>36</v>
      </c>
      <c r="F252" t="s">
        <v>104</v>
      </c>
    </row>
    <row r="253">
      <c r="A253">
        <v>1</v>
      </c>
      <c r="B253" t="s">
        <v>349</v>
      </c>
      <c r="C253" t="s">
        <v>155</v>
      </c>
      <c r="D253" s="12">
        <v>2</v>
      </c>
      <c r="E253" t="s">
        <v>26</v>
      </c>
      <c r="F253" t="s">
        <v>244</v>
      </c>
    </row>
    <row r="254">
      <c r="A254">
        <v>2</v>
      </c>
      <c r="B254" t="s">
        <v>350</v>
      </c>
      <c r="C254" t="s">
        <v>155</v>
      </c>
      <c r="D254" s="12">
        <v>2</v>
      </c>
      <c r="E254" t="s">
        <v>36</v>
      </c>
      <c r="F254" t="s">
        <v>176</v>
      </c>
    </row>
    <row r="255">
      <c r="A255">
        <v>3</v>
      </c>
      <c r="B255" t="s">
        <v>351</v>
      </c>
      <c r="C255" t="s">
        <v>155</v>
      </c>
      <c r="D255" s="12">
        <v>1.431</v>
      </c>
      <c r="E255" t="s">
        <v>44</v>
      </c>
      <c r="F255" t="s">
        <v>164</v>
      </c>
    </row>
    <row r="256">
      <c r="A256">
        <v>4</v>
      </c>
      <c r="B256" t="s">
        <v>352</v>
      </c>
      <c r="C256" t="s">
        <v>158</v>
      </c>
      <c r="D256" s="12">
        <v>0.859</v>
      </c>
      <c r="E256" t="s">
        <v>44</v>
      </c>
      <c r="F256" t="s">
        <v>138</v>
      </c>
    </row>
    <row r="257">
      <c r="A257">
        <v>4</v>
      </c>
      <c r="B257" t="s">
        <v>353</v>
      </c>
      <c r="C257" t="s">
        <v>155</v>
      </c>
      <c r="D257" s="12">
        <v>3.448</v>
      </c>
      <c r="E257" t="s">
        <v>26</v>
      </c>
      <c r="F257" t="s">
        <v>180</v>
      </c>
    </row>
    <row r="258">
      <c r="A258">
        <v>5</v>
      </c>
      <c r="B258" t="s">
        <v>354</v>
      </c>
      <c r="C258" t="s">
        <v>158</v>
      </c>
      <c r="D258" s="12">
        <v>3.448</v>
      </c>
      <c r="E258" t="s">
        <v>44</v>
      </c>
      <c r="F258" t="s">
        <v>66</v>
      </c>
    </row>
    <row r="259">
      <c r="A259">
        <v>3</v>
      </c>
      <c r="B259" t="s">
        <v>198</v>
      </c>
      <c r="C259" t="s">
        <v>158</v>
      </c>
      <c r="D259" s="12">
        <v>0.572</v>
      </c>
      <c r="E259" t="s">
        <v>36</v>
      </c>
      <c r="F259" t="s">
        <v>120</v>
      </c>
    </row>
    <row r="260">
      <c r="A260">
        <v>1</v>
      </c>
      <c r="B260" t="s">
        <v>355</v>
      </c>
      <c r="C260" t="s">
        <v>155</v>
      </c>
      <c r="D260" s="12">
        <v>2</v>
      </c>
      <c r="E260" t="s">
        <v>26</v>
      </c>
      <c r="F260" t="s">
        <v>244</v>
      </c>
    </row>
    <row r="261">
      <c r="A261">
        <v>2</v>
      </c>
      <c r="B261" t="s">
        <v>356</v>
      </c>
      <c r="C261" t="s">
        <v>155</v>
      </c>
      <c r="D261" s="12">
        <v>2</v>
      </c>
      <c r="E261" t="s">
        <v>36</v>
      </c>
      <c r="F261" t="s">
        <v>176</v>
      </c>
    </row>
    <row r="262">
      <c r="A262">
        <v>3</v>
      </c>
      <c r="B262" t="s">
        <v>357</v>
      </c>
      <c r="C262" t="s">
        <v>158</v>
      </c>
      <c r="D262" s="12">
        <v>0.667</v>
      </c>
      <c r="E262" t="s">
        <v>36</v>
      </c>
      <c r="F262" t="s">
        <v>147</v>
      </c>
    </row>
    <row r="263">
      <c r="A263">
        <v>3</v>
      </c>
      <c r="B263" t="s">
        <v>358</v>
      </c>
      <c r="C263" t="s">
        <v>158</v>
      </c>
      <c r="D263" s="12">
        <v>0.667</v>
      </c>
      <c r="E263" t="s">
        <v>36</v>
      </c>
      <c r="F263" t="s">
        <v>147</v>
      </c>
    </row>
    <row r="264">
      <c r="A264">
        <v>3</v>
      </c>
      <c r="B264" t="s">
        <v>359</v>
      </c>
      <c r="C264" t="s">
        <v>155</v>
      </c>
      <c r="D264" s="12">
        <v>0.667</v>
      </c>
      <c r="E264" t="s">
        <v>36</v>
      </c>
      <c r="F264" t="s">
        <v>180</v>
      </c>
    </row>
    <row r="265">
      <c r="A265">
        <v>4</v>
      </c>
      <c r="B265" t="s">
        <v>360</v>
      </c>
      <c r="C265" t="s">
        <v>158</v>
      </c>
      <c r="D265" s="12">
        <v>0.667</v>
      </c>
      <c r="E265" t="s">
        <v>44</v>
      </c>
      <c r="F265" t="s">
        <v>138</v>
      </c>
    </row>
    <row r="266">
      <c r="A266">
        <v>1</v>
      </c>
      <c r="B266" t="s">
        <v>361</v>
      </c>
      <c r="C266" t="s">
        <v>155</v>
      </c>
      <c r="D266" s="12">
        <v>2</v>
      </c>
      <c r="E266" t="s">
        <v>26</v>
      </c>
      <c r="F266" t="s">
        <v>244</v>
      </c>
    </row>
    <row r="267">
      <c r="A267">
        <v>2</v>
      </c>
      <c r="B267" t="s">
        <v>362</v>
      </c>
      <c r="C267" t="s">
        <v>155</v>
      </c>
      <c r="D267" s="12">
        <v>2</v>
      </c>
      <c r="E267" t="s">
        <v>36</v>
      </c>
      <c r="F267" t="s">
        <v>164</v>
      </c>
    </row>
    <row r="268">
      <c r="A268">
        <v>3</v>
      </c>
      <c r="B268" t="s">
        <v>363</v>
      </c>
      <c r="C268" t="s">
        <v>155</v>
      </c>
      <c r="D268" s="12">
        <v>2</v>
      </c>
      <c r="E268" t="s">
        <v>36</v>
      </c>
      <c r="F268" t="s">
        <v>164</v>
      </c>
    </row>
    <row r="269">
      <c r="A269">
        <v>4</v>
      </c>
      <c r="B269" t="s">
        <v>191</v>
      </c>
      <c r="C269" t="s">
        <v>158</v>
      </c>
      <c r="D269" s="12">
        <v>1.667</v>
      </c>
      <c r="E269" t="s">
        <v>36</v>
      </c>
      <c r="F269" t="s">
        <v>109</v>
      </c>
    </row>
    <row r="270">
      <c r="A270">
        <v>4</v>
      </c>
      <c r="B270" t="s">
        <v>337</v>
      </c>
      <c r="C270" t="s">
        <v>158</v>
      </c>
      <c r="D270" s="12">
        <v>0.417</v>
      </c>
      <c r="E270" t="s">
        <v>44</v>
      </c>
      <c r="F270" t="s">
        <v>138</v>
      </c>
    </row>
    <row r="271">
      <c r="A271">
        <v>4</v>
      </c>
      <c r="B271" t="s">
        <v>364</v>
      </c>
      <c r="C271" t="s">
        <v>155</v>
      </c>
      <c r="D271" s="12">
        <v>16.667</v>
      </c>
      <c r="E271" t="s">
        <v>26</v>
      </c>
      <c r="F271" t="s">
        <v>167</v>
      </c>
    </row>
    <row r="272">
      <c r="A272">
        <v>5</v>
      </c>
      <c r="B272" t="s">
        <v>365</v>
      </c>
      <c r="C272" t="s">
        <v>155</v>
      </c>
      <c r="D272" s="12">
        <v>0.317</v>
      </c>
      <c r="E272" t="s">
        <v>36</v>
      </c>
      <c r="F272" t="s">
        <v>167</v>
      </c>
    </row>
    <row r="273">
      <c r="A273">
        <v>6</v>
      </c>
      <c r="B273" t="s">
        <v>336</v>
      </c>
      <c r="C273" t="s">
        <v>158</v>
      </c>
      <c r="D273" s="12">
        <v>8.333</v>
      </c>
      <c r="E273" t="s">
        <v>26</v>
      </c>
      <c r="F273" t="s">
        <v>109</v>
      </c>
    </row>
    <row r="274">
      <c r="A274">
        <v>3</v>
      </c>
      <c r="B274" t="s">
        <v>366</v>
      </c>
      <c r="C274" t="s">
        <v>158</v>
      </c>
      <c r="D274" s="12">
        <v>1.667</v>
      </c>
      <c r="E274" t="s">
        <v>26</v>
      </c>
      <c r="F274" t="s">
        <v>51</v>
      </c>
    </row>
    <row r="275">
      <c r="A275">
        <v>1</v>
      </c>
      <c r="B275" t="s">
        <v>367</v>
      </c>
      <c r="C275" t="s">
        <v>155</v>
      </c>
      <c r="D275" s="12">
        <v>2</v>
      </c>
      <c r="E275" t="s">
        <v>26</v>
      </c>
      <c r="F275" t="s">
        <v>244</v>
      </c>
    </row>
    <row r="276">
      <c r="A276">
        <v>2</v>
      </c>
      <c r="B276" t="s">
        <v>368</v>
      </c>
      <c r="C276" t="s">
        <v>155</v>
      </c>
      <c r="D276" s="12">
        <v>2</v>
      </c>
      <c r="E276" t="s">
        <v>26</v>
      </c>
      <c r="F276" t="s">
        <v>251</v>
      </c>
    </row>
    <row r="277">
      <c r="A277">
        <v>3</v>
      </c>
      <c r="B277" t="s">
        <v>369</v>
      </c>
      <c r="C277" t="s">
        <v>158</v>
      </c>
      <c r="D277" s="12">
        <v>0.133</v>
      </c>
      <c r="E277" t="s">
        <v>26</v>
      </c>
      <c r="F277" t="s">
        <v>89</v>
      </c>
    </row>
    <row r="278">
      <c r="A278">
        <v>2</v>
      </c>
      <c r="B278" t="s">
        <v>370</v>
      </c>
      <c r="C278" t="s">
        <v>155</v>
      </c>
      <c r="D278" s="12">
        <v>2</v>
      </c>
      <c r="E278" t="s">
        <v>26</v>
      </c>
      <c r="F278" t="s">
        <v>251</v>
      </c>
    </row>
    <row r="279">
      <c r="A279">
        <v>3</v>
      </c>
      <c r="B279" t="s">
        <v>371</v>
      </c>
      <c r="C279" t="s">
        <v>158</v>
      </c>
      <c r="D279" s="12">
        <v>0.2</v>
      </c>
      <c r="E279" t="s">
        <v>26</v>
      </c>
      <c r="F279" t="s">
        <v>114</v>
      </c>
    </row>
    <row r="280">
      <c r="A280">
        <v>2</v>
      </c>
      <c r="B280" t="s">
        <v>372</v>
      </c>
      <c r="C280" t="s">
        <v>155</v>
      </c>
      <c r="D280" s="12">
        <v>4</v>
      </c>
      <c r="E280" t="s">
        <v>26</v>
      </c>
      <c r="F280" t="s">
        <v>251</v>
      </c>
    </row>
    <row r="281">
      <c r="A281">
        <v>3</v>
      </c>
      <c r="B281" t="s">
        <v>373</v>
      </c>
      <c r="C281" t="s">
        <v>155</v>
      </c>
      <c r="D281" s="12">
        <v>2</v>
      </c>
      <c r="E281" t="s">
        <v>26</v>
      </c>
      <c r="F281" t="s">
        <v>251</v>
      </c>
    </row>
    <row r="282">
      <c r="A282">
        <v>4</v>
      </c>
      <c r="B282" t="s">
        <v>374</v>
      </c>
      <c r="C282" t="s">
        <v>158</v>
      </c>
      <c r="D282" s="12">
        <v>0.067</v>
      </c>
      <c r="E282" t="s">
        <v>26</v>
      </c>
      <c r="F282" t="s">
        <v>89</v>
      </c>
    </row>
    <row r="283">
      <c r="A283">
        <v>2</v>
      </c>
      <c r="B283" t="s">
        <v>375</v>
      </c>
      <c r="C283" t="s">
        <v>155</v>
      </c>
      <c r="D283" s="12">
        <v>2</v>
      </c>
      <c r="E283" t="s">
        <v>26</v>
      </c>
      <c r="F283" t="s">
        <v>251</v>
      </c>
    </row>
    <row r="284">
      <c r="A284">
        <v>3</v>
      </c>
      <c r="B284" t="s">
        <v>376</v>
      </c>
      <c r="C284" t="s">
        <v>158</v>
      </c>
      <c r="D284" s="12">
        <v>0.067</v>
      </c>
      <c r="E284" t="s">
        <v>26</v>
      </c>
      <c r="F284" t="s">
        <v>66</v>
      </c>
    </row>
    <row r="285">
      <c r="A285">
        <v>2</v>
      </c>
      <c r="B285" t="s">
        <v>377</v>
      </c>
      <c r="C285" t="s">
        <v>155</v>
      </c>
      <c r="D285" s="12">
        <v>2</v>
      </c>
      <c r="E285" t="s">
        <v>26</v>
      </c>
      <c r="F285" t="s">
        <v>251</v>
      </c>
    </row>
    <row r="286">
      <c r="A286">
        <v>3</v>
      </c>
      <c r="B286" t="s">
        <v>378</v>
      </c>
      <c r="C286" t="s">
        <v>158</v>
      </c>
      <c r="D286" s="12">
        <v>0.125</v>
      </c>
      <c r="E286" t="s">
        <v>26</v>
      </c>
      <c r="F286" t="s">
        <v>66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379</v>
      </c>
      <c r="B1" t="s" s="2">
        <v>380</v>
      </c>
      <c r="C1" t="s" s="2">
        <v>381</v>
      </c>
      <c r="D1" t="s" s="2">
        <v>382</v>
      </c>
      <c r="E1" t="s" s="2">
        <v>383</v>
      </c>
      <c r="F1" t="s" s="2">
        <v>384</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
      <c r="F2"/>
    </row>
    <row r="3">
      <c r="A3" t="s">
        <v>385</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
      <c r="F3"/>
    </row>
    <row r="4">
      <c r="A4" t="s">
        <v>386</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
      <c r="F4"/>
    </row>
    <row r="5">
      <c r="A5" t="s">
        <v>387</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row r="6">
      <c r="A6" t="s">
        <v>388</v>
      </c>
      <c r="B6"/>
      <c r="C6"/>
      <c r="D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row r="7">
      <c r="A7" t="s">
        <v>389</v>
      </c>
      <c r="B7"/>
      <c r="C7"/>
      <c r="D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7"/>
      <c r="F7"/>
    </row>
    <row r="8">
      <c r="A8" t="s">
        <v>390</v>
      </c>
      <c r="B8"/>
      <c r="C8"/>
      <c r="D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8"/>
      <c r="F8"/>
    </row>
    <row r="9">
      <c r="A9" t="s">
        <v>391</v>
      </c>
      <c r="B9"/>
      <c r="C9"/>
      <c r="D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9"/>
      <c r="F9"/>
    </row>
    <row r="10">
      <c r="A10" t="s">
        <v>392</v>
      </c>
      <c r="B10"/>
      <c r="C10"/>
      <c r="D1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row r="11">
      <c r="A11" t="s">
        <v>393</v>
      </c>
      <c r="B11">
        <v>1</v>
      </c>
      <c r="C11" t="s">
        <v>394</v>
      </c>
      <c r="D11" t="s" s="14">
        <v>395</v>
      </c>
      <c r="E11" t="s" s="14">
        <v>396</v>
      </c>
      <c r="F11"/>
    </row>
    <row r="12">
      <c r="A12" t="s">
        <v>393</v>
      </c>
      <c r="B12">
        <v>3</v>
      </c>
      <c r="C12" t="s">
        <v>397</v>
      </c>
      <c r="D12" t="s" s="14">
        <v>398</v>
      </c>
      <c r="E12" t="s" s="14">
        <v>399</v>
      </c>
      <c r="F12"/>
    </row>
    <row r="13">
      <c r="A13" t="s">
        <v>393</v>
      </c>
      <c r="B13">
        <v>4</v>
      </c>
      <c r="C13" t="s">
        <v>400</v>
      </c>
      <c r="D13" t="s" s="14">
        <v>401</v>
      </c>
      <c r="E13" t="s" s="14">
        <v>402</v>
      </c>
      <c r="F13"/>
    </row>
    <row r="14">
      <c r="A14" t="s">
        <v>403</v>
      </c>
      <c r="B14"/>
      <c r="C14"/>
      <c r="D1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4"/>
      <c r="F14"/>
    </row>
    <row r="15">
      <c r="A15" t="s">
        <v>404</v>
      </c>
      <c r="B15"/>
      <c r="C15"/>
      <c r="D1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5"/>
      <c r="F15"/>
    </row>
    <row r="16">
      <c r="A16" t="s">
        <v>405</v>
      </c>
      <c r="B16"/>
      <c r="C16"/>
      <c r="D1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6"/>
      <c r="F16"/>
    </row>
    <row r="17">
      <c r="A17" t="s">
        <v>406</v>
      </c>
      <c r="B17"/>
      <c r="C17"/>
      <c r="D1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7"/>
      <c r="F17"/>
    </row>
    <row r="18">
      <c r="A18" t="s">
        <v>407</v>
      </c>
      <c r="B18"/>
      <c r="C18"/>
      <c r="D1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8"/>
      <c r="F18"/>
    </row>
    <row r="19">
      <c r="A19" t="s">
        <v>408</v>
      </c>
      <c r="B19"/>
      <c r="C19"/>
      <c r="D1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9"/>
      <c r="F19"/>
    </row>
    <row r="20">
      <c r="A20" t="s">
        <v>409</v>
      </c>
      <c r="B20"/>
      <c r="C20"/>
      <c r="D2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0"/>
      <c r="F20"/>
    </row>
    <row r="21">
      <c r="A21" t="s">
        <v>410</v>
      </c>
      <c r="B21"/>
      <c r="C21"/>
      <c r="D21"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1"/>
      <c r="F21"/>
    </row>
    <row r="22">
      <c r="A22" t="s">
        <v>411</v>
      </c>
      <c r="B22"/>
      <c r="C22"/>
      <c r="D2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2"/>
      <c r="F22"/>
    </row>
    <row r="23">
      <c r="A23" t="s">
        <v>412</v>
      </c>
      <c r="B23"/>
      <c r="C23"/>
      <c r="D2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3"/>
      <c r="F23"/>
    </row>
    <row r="24">
      <c r="A24" t="s">
        <v>413</v>
      </c>
      <c r="B24"/>
      <c r="C24"/>
      <c r="D2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4"/>
      <c r="F24"/>
    </row>
    <row r="25">
      <c r="A25" t="s">
        <v>414</v>
      </c>
      <c r="B25"/>
      <c r="C25"/>
      <c r="D2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5"/>
      <c r="F25"/>
    </row>
    <row r="26">
      <c r="A26" t="s">
        <v>415</v>
      </c>
      <c r="B26"/>
      <c r="C26"/>
      <c r="D2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6"/>
      <c r="F26"/>
    </row>
    <row r="27">
      <c r="A27" t="s">
        <v>416</v>
      </c>
      <c r="B27"/>
      <c r="C27"/>
      <c r="D2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7"/>
      <c r="F27"/>
    </row>
    <row r="28">
      <c r="A28" t="s">
        <v>417</v>
      </c>
      <c r="B28"/>
      <c r="C28"/>
      <c r="D2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8"/>
      <c r="F28"/>
    </row>
    <row r="29">
      <c r="A29" t="s">
        <v>418</v>
      </c>
      <c r="B29"/>
      <c r="C29"/>
      <c r="D2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9"/>
      <c r="F29"/>
    </row>
    <row r="30">
      <c r="A30" t="s">
        <v>419</v>
      </c>
      <c r="B30"/>
      <c r="C30"/>
      <c r="D3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0"/>
      <c r="F30"/>
    </row>
    <row r="31">
      <c r="A31" t="s">
        <v>420</v>
      </c>
      <c r="B31"/>
      <c r="C31"/>
      <c r="D31"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1"/>
      <c r="F31"/>
    </row>
    <row r="32">
      <c r="A32" t="s">
        <v>421</v>
      </c>
      <c r="B32"/>
      <c r="C32"/>
      <c r="D3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2"/>
      <c r="F32"/>
    </row>
    <row r="33">
      <c r="A33" t="s">
        <v>422</v>
      </c>
      <c r="B33"/>
      <c r="C33"/>
      <c r="D3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3"/>
      <c r="F33"/>
    </row>
    <row r="34">
      <c r="A34" t="s">
        <v>423</v>
      </c>
      <c r="B34"/>
      <c r="C34"/>
      <c r="D3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4"/>
      <c r="F34"/>
    </row>
    <row r="35">
      <c r="A35" t="s">
        <v>424</v>
      </c>
      <c r="B35"/>
      <c r="C35"/>
      <c r="D3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E35"/>
      <c r="F35"/>
    </row>
    <row r="36">
      <c r="A36" t="s">
        <v>425</v>
      </c>
      <c r="B36"/>
      <c r="C36"/>
      <c r="D3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6"/>
      <c r="F36"/>
    </row>
    <row r="37">
      <c r="A37" t="s">
        <v>426</v>
      </c>
      <c r="B37"/>
      <c r="C37"/>
      <c r="D3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7"/>
      <c r="F37"/>
    </row>
    <row r="38">
      <c r="A38" t="s">
        <v>427</v>
      </c>
      <c r="B38"/>
      <c r="C38"/>
      <c r="D3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8"/>
      <c r="F38"/>
    </row>
    <row r="39">
      <c r="A39" t="s">
        <v>428</v>
      </c>
      <c r="B39"/>
      <c r="C39"/>
      <c r="D3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9"/>
      <c r="F39"/>
    </row>
    <row r="40">
      <c r="A40" t="s">
        <v>429</v>
      </c>
      <c r="B40"/>
      <c r="C40"/>
      <c r="D4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0"/>
      <c r="F40"/>
    </row>
    <row r="41">
      <c r="A41" t="s">
        <v>430</v>
      </c>
      <c r="B41"/>
      <c r="C41"/>
      <c r="D41"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1"/>
      <c r="F41"/>
    </row>
    <row r="42">
      <c r="A42" t="s">
        <v>431</v>
      </c>
      <c r="B42"/>
      <c r="C42"/>
      <c r="D4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2"/>
      <c r="F42"/>
    </row>
    <row r="43">
      <c r="A43" t="s">
        <v>432</v>
      </c>
      <c r="B43"/>
      <c r="C43"/>
      <c r="D4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3"/>
      <c r="F43"/>
    </row>
    <row r="44">
      <c r="A44" t="s">
        <v>433</v>
      </c>
      <c r="B44"/>
      <c r="C44"/>
      <c r="D4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4"/>
      <c r="F44"/>
    </row>
    <row r="45">
      <c r="A45" t="s">
        <v>434</v>
      </c>
      <c r="B45"/>
      <c r="C45"/>
      <c r="D4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5"/>
      <c r="F45"/>
    </row>
    <row r="46">
      <c r="A46" t="s">
        <v>435</v>
      </c>
      <c r="B46"/>
      <c r="C46"/>
      <c r="D4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6"/>
      <c r="F46"/>
    </row>
    <row r="47">
      <c r="A47" t="s">
        <v>436</v>
      </c>
      <c r="B47"/>
      <c r="C47"/>
      <c r="D4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7"/>
      <c r="F47"/>
    </row>
    <row r="48">
      <c r="A48" t="s">
        <v>437</v>
      </c>
      <c r="B48"/>
      <c r="C48"/>
      <c r="D4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8"/>
      <c r="F48"/>
    </row>
    <row r="49">
      <c r="A49" t="s">
        <v>438</v>
      </c>
      <c r="B49"/>
      <c r="C49"/>
      <c r="D4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9"/>
      <c r="F49"/>
    </row>
    <row r="50">
      <c r="A50" t="s">
        <v>439</v>
      </c>
      <c r="B50"/>
      <c r="C50"/>
      <c r="D5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0"/>
      <c r="F50"/>
    </row>
    <row r="51">
      <c r="A51" t="s">
        <v>440</v>
      </c>
      <c r="B51"/>
      <c r="C51"/>
      <c r="D51"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1"/>
      <c r="F51"/>
    </row>
    <row r="52">
      <c r="A52" t="s">
        <v>441</v>
      </c>
      <c r="B52"/>
      <c r="C52"/>
      <c r="D5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2"/>
      <c r="F52"/>
    </row>
    <row r="53">
      <c r="A53" t="s">
        <v>442</v>
      </c>
      <c r="B53"/>
      <c r="C53"/>
      <c r="D5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3"/>
      <c r="F53"/>
    </row>
    <row r="54">
      <c r="A54" t="s">
        <v>443</v>
      </c>
      <c r="B54"/>
      <c r="C54"/>
      <c r="D5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4"/>
      <c r="F54"/>
    </row>
    <row r="55">
      <c r="A55" t="s">
        <v>444</v>
      </c>
      <c r="B55"/>
      <c r="C55"/>
      <c r="D5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5"/>
      <c r="F55"/>
    </row>
    <row r="56">
      <c r="A56" t="s">
        <v>445</v>
      </c>
      <c r="B56"/>
      <c r="C56"/>
      <c r="D5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6"/>
      <c r="F56"/>
    </row>
    <row r="57">
      <c r="A57" t="s">
        <v>446</v>
      </c>
      <c r="B57"/>
      <c r="C57"/>
      <c r="D5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7"/>
      <c r="F5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1"/>
  <cols>
    <col min="1" max="1" width="22" customWidth="1"/>
    <col min="2" max="2" width="52" customWidth="1"/>
  </cols>
  <sheetData>
    <row r="1" customHeight="1" ht="24">
      <c r="A1" t="s" s="8">
        <v>447</v>
      </c>
      <c r="B1"/>
      <c r="C1"/>
      <c r="D1"/>
    </row>
    <row r="2">
      <c r="A2" t="str" s="15">
        <f>"00000743 · CARTE · référence : "&amp;Besoins!B3&amp;" "&amp;Besoins!C3&amp;" · multiplicateur réglable sur la feuille ""Besoins"""</f>
        <v>00000743 · CARTE · référence : 4 pc · multiplicateur réglable sur la feuille </v>
      </c>
      <c r="B2"/>
      <c r="C2"/>
      <c r="D2"/>
    </row>
    <row r="3">
      <c r="A3"/>
      <c r="B3"/>
      <c r="C3"/>
      <c r="D3"/>
    </row>
    <row r="4">
      <c r="A4" t="s" s="16">
        <v>448</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
      <c r="D5"/>
    </row>
    <row r="6">
      <c r="A6"/>
      <c r="B6"/>
      <c r="C6"/>
      <c r="D6"/>
    </row>
    <row r="7">
      <c r="A7" t="s" s="16">
        <v>449</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row>
    <row r="9">
      <c r="A9"/>
      <c r="B9"/>
      <c r="C9"/>
      <c r="D9"/>
    </row>
    <row r="10">
      <c r="A10" t="s" s="16">
        <v>450</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row>
    <row r="12">
      <c r="A12"/>
      <c r="B12"/>
      <c r="C12"/>
      <c r="D12"/>
    </row>
    <row r="13">
      <c r="A13" t="s" s="16">
        <v>451</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6">
        <v>452</v>
      </c>
      <c r="B16"/>
      <c r="C16"/>
      <c r="D16"/>
    </row>
    <row r="17">
      <c r="A17"/>
      <c r="B1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6">
        <v>453</v>
      </c>
      <c r="B19"/>
      <c r="C19"/>
      <c r="D19"/>
    </row>
    <row r="20">
      <c r="A20"/>
      <c r="B2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0"/>
      <c r="D20"/>
    </row>
    <row r="21">
      <c r="A21"/>
      <c r="B21"/>
      <c r="C21"/>
      <c r="D21"/>
    </row>
    <row r="22">
      <c r="A22" t="s" s="16">
        <v>454</v>
      </c>
      <c r="B22"/>
      <c r="C22"/>
      <c r="D22"/>
    </row>
    <row r="23">
      <c r="A23"/>
      <c r="B2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3"/>
      <c r="D23"/>
    </row>
    <row r="24">
      <c r="A24"/>
      <c r="B24"/>
      <c r="C24"/>
      <c r="D24"/>
    </row>
    <row r="25">
      <c r="A25" t="s" s="16">
        <v>455</v>
      </c>
      <c r="B25"/>
      <c r="C25"/>
      <c r="D25"/>
    </row>
    <row r="26">
      <c r="A26"/>
      <c r="B2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6"/>
      <c r="D26"/>
    </row>
    <row r="27">
      <c r="A27"/>
      <c r="B27"/>
      <c r="C27"/>
      <c r="D27"/>
    </row>
    <row r="28">
      <c r="A28" t="s" s="16">
        <v>456</v>
      </c>
      <c r="B28"/>
      <c r="C28"/>
      <c r="D28"/>
    </row>
    <row r="29">
      <c r="A29"/>
      <c r="B2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9"/>
      <c r="D29"/>
    </row>
    <row r="30">
      <c r="A30"/>
      <c r="B30"/>
      <c r="C30"/>
      <c r="D30"/>
    </row>
    <row r="31">
      <c r="A31" t="s" s="16">
        <v>457</v>
      </c>
      <c r="B31"/>
      <c r="C31"/>
      <c r="D31"/>
    </row>
    <row r="32">
      <c r="A32" t="s" s="18">
        <v>458</v>
      </c>
      <c r="B32" t="str" s="14">
        <f>"[MONTER] "&amp;Procedure!D11</f>
        <v>[MONTER] 14 blancs d'œufs en neige</v>
      </c>
      <c r="C32"/>
      <c r="D32"/>
    </row>
    <row r="33">
      <c r="A33"/>
      <c r="B33" t="str" s="17">
        <f>"ℹ "&amp;Procedure!E11</f>
        <v>ℹ</v>
      </c>
      <c r="C33"/>
      <c r="D33"/>
    </row>
    <row r="34">
      <c r="A34" t="s" s="18">
        <v>459</v>
      </c>
      <c r="B34" t="str" s="14">
        <f>"[COUCHER] "&amp;Procedure!D12</f>
        <v>[COUCHER] À la poche selon la forme souhaitée</v>
      </c>
      <c r="C34"/>
      <c r="D34"/>
    </row>
    <row r="35">
      <c r="A35"/>
      <c r="B35" t="str" s="17">
        <f>"ℹ "&amp;Procedure!E12</f>
        <v>ℹ</v>
      </c>
      <c r="C35"/>
      <c r="D35"/>
    </row>
    <row r="36">
      <c r="A36" t="s" s="18">
        <v>460</v>
      </c>
      <c r="B36" t="str" s="14">
        <f>"[SÉCHER] "&amp;Procedure!D13</f>
        <v>[SÉCHER] Au four 90°C porte légèrement entrouverte</v>
      </c>
      <c r="C36"/>
      <c r="D36"/>
    </row>
    <row r="37">
      <c r="A37"/>
      <c r="B37" t="str" s="17">
        <f>"ℹ "&amp;Procedure!E13</f>
        <v>ℹ</v>
      </c>
      <c r="C37"/>
      <c r="D37"/>
    </row>
    <row r="38">
      <c r="A38"/>
      <c r="B38"/>
      <c r="C38"/>
      <c r="D38"/>
    </row>
    <row r="39">
      <c r="A39" t="s" s="16">
        <v>461</v>
      </c>
      <c r="B39"/>
      <c r="C39"/>
      <c r="D39"/>
    </row>
    <row r="40">
      <c r="A40"/>
      <c r="B4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0"/>
      <c r="D40"/>
    </row>
    <row r="41">
      <c r="A41"/>
      <c r="B41"/>
      <c r="C41"/>
      <c r="D41"/>
    </row>
    <row r="42">
      <c r="A42" t="s" s="16">
        <v>462</v>
      </c>
      <c r="B42"/>
      <c r="C42"/>
      <c r="D42"/>
    </row>
    <row r="43">
      <c r="A43"/>
      <c r="B4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3"/>
      <c r="D43"/>
    </row>
    <row r="44">
      <c r="A44"/>
      <c r="B44"/>
      <c r="C44"/>
      <c r="D44"/>
    </row>
    <row r="45">
      <c r="A45" t="s" s="16">
        <v>463</v>
      </c>
      <c r="B45"/>
      <c r="C45"/>
      <c r="D45"/>
    </row>
    <row r="46">
      <c r="A46"/>
      <c r="B4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6"/>
      <c r="D46"/>
    </row>
    <row r="47">
      <c r="A47"/>
      <c r="B47"/>
      <c r="C47"/>
      <c r="D47"/>
    </row>
    <row r="48">
      <c r="A48" t="s" s="16">
        <v>464</v>
      </c>
      <c r="B48"/>
      <c r="C48"/>
      <c r="D48"/>
    </row>
    <row r="49">
      <c r="A49"/>
      <c r="B4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9"/>
      <c r="D49"/>
    </row>
    <row r="50">
      <c r="A50"/>
      <c r="B50"/>
      <c r="C50"/>
      <c r="D50"/>
    </row>
    <row r="51">
      <c r="A51" t="s" s="16">
        <v>465</v>
      </c>
      <c r="B51"/>
      <c r="C51"/>
      <c r="D51"/>
    </row>
    <row r="52">
      <c r="A52"/>
      <c r="B52"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2"/>
      <c r="D52"/>
    </row>
    <row r="53">
      <c r="A53"/>
      <c r="B53"/>
      <c r="C53"/>
      <c r="D53"/>
    </row>
    <row r="54">
      <c r="A54" t="s" s="16">
        <v>466</v>
      </c>
      <c r="B54"/>
      <c r="C54"/>
      <c r="D54"/>
    </row>
    <row r="55">
      <c r="A55"/>
      <c r="B5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5"/>
      <c r="D55"/>
    </row>
    <row r="56">
      <c r="A56"/>
      <c r="B56"/>
      <c r="C56"/>
      <c r="D56"/>
    </row>
    <row r="57">
      <c r="A57" t="s" s="16">
        <v>467</v>
      </c>
      <c r="B57"/>
      <c r="C57"/>
      <c r="D57"/>
    </row>
    <row r="58">
      <c r="A58"/>
      <c r="B5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8"/>
      <c r="D58"/>
    </row>
    <row r="59">
      <c r="A59"/>
      <c r="B59"/>
      <c r="C59"/>
      <c r="D59"/>
    </row>
    <row r="60">
      <c r="A60" t="s" s="16">
        <v>468</v>
      </c>
      <c r="B60"/>
      <c r="C60"/>
      <c r="D60"/>
    </row>
    <row r="61">
      <c r="A61"/>
      <c r="B6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61"/>
      <c r="D61"/>
    </row>
    <row r="62">
      <c r="A62"/>
      <c r="B62"/>
      <c r="C62"/>
      <c r="D62"/>
    </row>
    <row r="63">
      <c r="A63" t="s" s="16">
        <v>469</v>
      </c>
      <c r="B63"/>
      <c r="C63"/>
      <c r="D63"/>
    </row>
    <row r="64">
      <c r="A64"/>
      <c r="B6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64"/>
      <c r="D64"/>
    </row>
    <row r="65">
      <c r="A65"/>
      <c r="B65"/>
      <c r="C65"/>
      <c r="D65"/>
    </row>
    <row r="66">
      <c r="A66" t="s" s="16">
        <v>470</v>
      </c>
      <c r="B66"/>
      <c r="C66"/>
      <c r="D66"/>
    </row>
    <row r="67">
      <c r="A67"/>
      <c r="B6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67"/>
      <c r="D67"/>
    </row>
    <row r="68">
      <c r="A68"/>
      <c r="B68"/>
      <c r="C68"/>
      <c r="D68"/>
    </row>
    <row r="69">
      <c r="A69" t="s" s="16">
        <v>471</v>
      </c>
      <c r="B69"/>
      <c r="C69"/>
      <c r="D69"/>
    </row>
    <row r="70">
      <c r="A70"/>
      <c r="B7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70"/>
      <c r="D70"/>
    </row>
    <row r="71">
      <c r="A71"/>
      <c r="B71"/>
      <c r="C71"/>
      <c r="D71"/>
    </row>
    <row r="72">
      <c r="A72" t="s" s="16">
        <v>472</v>
      </c>
      <c r="B72"/>
      <c r="C72"/>
      <c r="D72"/>
    </row>
    <row r="73">
      <c r="A73"/>
      <c r="B7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73"/>
      <c r="D73"/>
    </row>
    <row r="74">
      <c r="A74"/>
      <c r="B74"/>
      <c r="C74"/>
      <c r="D74"/>
    </row>
    <row r="75">
      <c r="A75" t="s" s="16">
        <v>473</v>
      </c>
      <c r="B75"/>
      <c r="C75"/>
      <c r="D75"/>
    </row>
    <row r="76">
      <c r="A76"/>
      <c r="B7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76"/>
      <c r="D76"/>
    </row>
    <row r="77">
      <c r="A77"/>
      <c r="B77"/>
      <c r="C77"/>
      <c r="D77"/>
    </row>
    <row r="78">
      <c r="A78" t="s" s="16">
        <v>474</v>
      </c>
      <c r="B78"/>
      <c r="C78"/>
      <c r="D78"/>
    </row>
    <row r="79">
      <c r="A79"/>
      <c r="B7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79"/>
      <c r="D79"/>
    </row>
    <row r="80">
      <c r="A80"/>
      <c r="B80"/>
      <c r="C80"/>
      <c r="D80"/>
    </row>
    <row r="81">
      <c r="A81" t="s" s="16">
        <v>475</v>
      </c>
      <c r="B81"/>
      <c r="C81"/>
      <c r="D81"/>
    </row>
    <row r="82">
      <c r="A82"/>
      <c r="B82"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2"/>
      <c r="D82"/>
    </row>
    <row r="83">
      <c r="A83"/>
      <c r="B83"/>
      <c r="C83"/>
      <c r="D83"/>
    </row>
    <row r="84">
      <c r="A84" t="s" s="16">
        <v>476</v>
      </c>
      <c r="B84"/>
      <c r="C84"/>
      <c r="D84"/>
    </row>
    <row r="85">
      <c r="A85"/>
      <c r="B8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5"/>
      <c r="D85"/>
    </row>
    <row r="86">
      <c r="A86"/>
      <c r="B86"/>
      <c r="C86"/>
      <c r="D86"/>
    </row>
    <row r="87">
      <c r="A87" t="s" s="16">
        <v>477</v>
      </c>
      <c r="B87"/>
      <c r="C87"/>
      <c r="D87"/>
    </row>
    <row r="88">
      <c r="A88"/>
      <c r="B8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8"/>
      <c r="D88"/>
    </row>
    <row r="89">
      <c r="A89"/>
      <c r="B89"/>
      <c r="C89"/>
      <c r="D89"/>
    </row>
    <row r="90">
      <c r="A90" t="s" s="16">
        <v>478</v>
      </c>
      <c r="B90"/>
      <c r="C90"/>
      <c r="D90"/>
    </row>
    <row r="91">
      <c r="A91"/>
      <c r="B9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91"/>
      <c r="D91"/>
    </row>
    <row r="92">
      <c r="A92"/>
      <c r="B92"/>
      <c r="C92"/>
      <c r="D92"/>
    </row>
    <row r="93">
      <c r="A93" t="s" s="16">
        <v>479</v>
      </c>
      <c r="B93"/>
      <c r="C93"/>
      <c r="D93"/>
    </row>
    <row r="94">
      <c r="A94"/>
      <c r="B9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94"/>
      <c r="D94"/>
    </row>
    <row r="95">
      <c r="A95"/>
      <c r="B95"/>
      <c r="C95"/>
      <c r="D95"/>
    </row>
    <row r="96">
      <c r="A96" t="s" s="16">
        <v>480</v>
      </c>
      <c r="B96"/>
      <c r="C96"/>
      <c r="D96"/>
    </row>
    <row r="97">
      <c r="A97"/>
      <c r="B9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97"/>
      <c r="D97"/>
    </row>
    <row r="98">
      <c r="A98"/>
      <c r="B98"/>
      <c r="C98"/>
      <c r="D98"/>
    </row>
    <row r="99">
      <c r="A99" t="s" s="16">
        <v>481</v>
      </c>
      <c r="B99"/>
      <c r="C99"/>
      <c r="D99"/>
    </row>
    <row r="100">
      <c r="A100"/>
      <c r="B10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00"/>
      <c r="D100"/>
    </row>
    <row r="101">
      <c r="A101"/>
      <c r="B101"/>
      <c r="C101"/>
      <c r="D101"/>
    </row>
    <row r="102">
      <c r="A102" t="s" s="16">
        <v>482</v>
      </c>
      <c r="B102"/>
      <c r="C102"/>
      <c r="D102"/>
    </row>
    <row r="103">
      <c r="A103"/>
      <c r="B10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C103"/>
      <c r="D103"/>
    </row>
    <row r="104">
      <c r="A104"/>
      <c r="B104"/>
      <c r="C104"/>
      <c r="D104"/>
    </row>
    <row r="105">
      <c r="A105" t="s" s="16">
        <v>483</v>
      </c>
      <c r="B105"/>
      <c r="C105"/>
      <c r="D105"/>
    </row>
    <row r="106">
      <c r="A106"/>
      <c r="B10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06"/>
      <c r="D106"/>
    </row>
    <row r="107">
      <c r="A107"/>
      <c r="B107"/>
      <c r="C107"/>
      <c r="D107"/>
    </row>
    <row r="108">
      <c r="A108" t="s" s="16">
        <v>484</v>
      </c>
      <c r="B108"/>
      <c r="C108"/>
      <c r="D108"/>
    </row>
    <row r="109">
      <c r="A109"/>
      <c r="B10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09"/>
      <c r="D109"/>
    </row>
    <row r="110">
      <c r="A110"/>
      <c r="B110"/>
      <c r="C110"/>
      <c r="D110"/>
    </row>
    <row r="111">
      <c r="A111" t="s" s="16">
        <v>485</v>
      </c>
      <c r="B111"/>
      <c r="C111"/>
      <c r="D111"/>
    </row>
    <row r="112">
      <c r="A112"/>
      <c r="B112"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2"/>
      <c r="D112"/>
    </row>
    <row r="113">
      <c r="A113"/>
      <c r="B113"/>
      <c r="C113"/>
      <c r="D113"/>
    </row>
    <row r="114">
      <c r="A114" t="s" s="16">
        <v>486</v>
      </c>
      <c r="B114"/>
      <c r="C114"/>
      <c r="D114"/>
    </row>
    <row r="115">
      <c r="A115"/>
      <c r="B11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5"/>
      <c r="D115"/>
    </row>
    <row r="116">
      <c r="A116"/>
      <c r="B116"/>
      <c r="C116"/>
      <c r="D116"/>
    </row>
    <row r="117">
      <c r="A117" t="s" s="16">
        <v>487</v>
      </c>
      <c r="B117"/>
      <c r="C117"/>
      <c r="D117"/>
    </row>
    <row r="118">
      <c r="A118"/>
      <c r="B11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8"/>
      <c r="D118"/>
    </row>
    <row r="119">
      <c r="A119"/>
      <c r="B119"/>
      <c r="C119"/>
      <c r="D119"/>
    </row>
    <row r="120">
      <c r="A120" t="s" s="16">
        <v>488</v>
      </c>
      <c r="B120"/>
      <c r="C120"/>
      <c r="D120"/>
    </row>
    <row r="121">
      <c r="A121"/>
      <c r="B12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21"/>
      <c r="D121"/>
    </row>
    <row r="122">
      <c r="A122"/>
      <c r="B122"/>
      <c r="C122"/>
      <c r="D122"/>
    </row>
    <row r="123">
      <c r="A123" t="s" s="16">
        <v>489</v>
      </c>
      <c r="B123"/>
      <c r="C123"/>
      <c r="D123"/>
    </row>
    <row r="124">
      <c r="A124"/>
      <c r="B12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24"/>
      <c r="D124"/>
    </row>
    <row r="125">
      <c r="A125"/>
      <c r="B125"/>
      <c r="C125"/>
      <c r="D125"/>
    </row>
    <row r="126">
      <c r="A126" t="s" s="16">
        <v>490</v>
      </c>
      <c r="B126"/>
      <c r="C126"/>
      <c r="D126"/>
    </row>
    <row r="127">
      <c r="A127"/>
      <c r="B12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27"/>
      <c r="D127"/>
    </row>
    <row r="128">
      <c r="A128"/>
      <c r="B128"/>
      <c r="C128"/>
      <c r="D128"/>
    </row>
    <row r="129">
      <c r="A129" t="s" s="16">
        <v>491</v>
      </c>
      <c r="B129"/>
      <c r="C129"/>
      <c r="D129"/>
    </row>
    <row r="130">
      <c r="A130"/>
      <c r="B13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30"/>
      <c r="D130"/>
    </row>
    <row r="131">
      <c r="A131"/>
      <c r="B131"/>
      <c r="C131"/>
      <c r="D131"/>
    </row>
    <row r="132">
      <c r="A132" t="s" s="16">
        <v>492</v>
      </c>
      <c r="B132"/>
      <c r="C132"/>
      <c r="D132"/>
    </row>
    <row r="133">
      <c r="A133"/>
      <c r="B13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33"/>
      <c r="D133"/>
    </row>
    <row r="134">
      <c r="A134"/>
      <c r="B134"/>
      <c r="C134"/>
      <c r="D134"/>
    </row>
    <row r="135">
      <c r="A135" t="s" s="16">
        <v>493</v>
      </c>
      <c r="B135"/>
      <c r="C135"/>
      <c r="D135"/>
    </row>
    <row r="136">
      <c r="A136"/>
      <c r="B13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36"/>
      <c r="D136"/>
    </row>
    <row r="137">
      <c r="A137"/>
      <c r="B137"/>
      <c r="C137"/>
      <c r="D137"/>
    </row>
    <row r="138">
      <c r="A138" t="s" s="16">
        <v>494</v>
      </c>
      <c r="B138"/>
      <c r="C138"/>
      <c r="D138"/>
    </row>
    <row r="139">
      <c r="A139"/>
      <c r="B13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39"/>
      <c r="D139"/>
    </row>
    <row r="140">
      <c r="A140"/>
      <c r="B140"/>
      <c r="C140"/>
      <c r="D140"/>
    </row>
    <row r="141">
      <c r="A141" t="s" s="16">
        <v>495</v>
      </c>
      <c r="B141"/>
      <c r="C141"/>
      <c r="D141"/>
    </row>
    <row r="142">
      <c r="A142"/>
      <c r="B142"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2"/>
      <c r="D142"/>
    </row>
    <row r="143">
      <c r="A143"/>
      <c r="B143"/>
      <c r="C143"/>
      <c r="D143"/>
    </row>
    <row r="144">
      <c r="A144" t="s" s="16">
        <v>496</v>
      </c>
      <c r="B144"/>
      <c r="C144"/>
      <c r="D144"/>
    </row>
    <row r="145">
      <c r="A145"/>
      <c r="B14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5"/>
      <c r="D145"/>
    </row>
    <row r="146">
      <c r="A146"/>
      <c r="B146"/>
      <c r="C146"/>
      <c r="D146"/>
    </row>
    <row r="147">
      <c r="A147" t="s" s="16">
        <v>497</v>
      </c>
      <c r="B147"/>
      <c r="C147"/>
      <c r="D147"/>
    </row>
    <row r="148">
      <c r="A148"/>
      <c r="B14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8"/>
      <c r="D148"/>
    </row>
    <row r="149">
      <c r="A149"/>
      <c r="B149"/>
      <c r="C149"/>
      <c r="D149"/>
    </row>
    <row r="150">
      <c r="A150" t="s" s="16">
        <v>498</v>
      </c>
      <c r="B150"/>
      <c r="C150"/>
      <c r="D150"/>
    </row>
    <row r="151">
      <c r="A151"/>
      <c r="B15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51"/>
      <c r="D151"/>
    </row>
    <row r="152">
      <c r="A152"/>
      <c r="B152"/>
      <c r="C152"/>
      <c r="D152"/>
    </row>
    <row r="153">
      <c r="A153" t="s" s="16">
        <v>499</v>
      </c>
      <c r="B153"/>
      <c r="C153"/>
      <c r="D153"/>
    </row>
    <row r="154">
      <c r="A154"/>
      <c r="B15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54"/>
      <c r="D154"/>
    </row>
    <row r="155">
      <c r="A155"/>
      <c r="B155"/>
      <c r="C155"/>
      <c r="D155"/>
    </row>
    <row r="156">
      <c r="A156" t="s" s="16">
        <v>500</v>
      </c>
      <c r="B156"/>
      <c r="C156"/>
      <c r="D156"/>
    </row>
    <row r="157">
      <c r="A157"/>
      <c r="B15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57"/>
      <c r="D157"/>
    </row>
    <row r="158">
      <c r="A158"/>
      <c r="B158"/>
      <c r="C158"/>
      <c r="D158"/>
    </row>
    <row r="159">
      <c r="A159" t="s" s="16">
        <v>501</v>
      </c>
      <c r="B159"/>
      <c r="C159"/>
      <c r="D159"/>
    </row>
    <row r="160">
      <c r="A160"/>
      <c r="B16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60"/>
      <c r="D160"/>
    </row>
    <row r="161">
      <c r="A161"/>
      <c r="B161"/>
      <c r="C161"/>
      <c r="D161"/>
    </row>
    <row r="162">
      <c r="A162" t="s" s="16">
        <v>502</v>
      </c>
      <c r="B162"/>
      <c r="C162"/>
      <c r="D162"/>
    </row>
    <row r="163">
      <c r="A163"/>
      <c r="B16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63"/>
      <c r="D163"/>
    </row>
    <row r="164">
      <c r="A164"/>
      <c r="B164"/>
      <c r="C164"/>
      <c r="D164"/>
    </row>
    <row r="165">
      <c r="A165" t="s" s="16">
        <v>503</v>
      </c>
      <c r="B165"/>
      <c r="C165"/>
      <c r="D165"/>
    </row>
    <row r="166">
      <c r="A166"/>
      <c r="B16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66"/>
      <c r="D166"/>
    </row>
    <row r="167">
      <c r="A167"/>
      <c r="B167"/>
      <c r="C167"/>
      <c r="D167"/>
    </row>
    <row r="168">
      <c r="A168" t="s" s="16">
        <v>504</v>
      </c>
      <c r="B168"/>
      <c r="C168"/>
      <c r="D168"/>
    </row>
    <row r="169">
      <c r="A169"/>
      <c r="B16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69"/>
      <c r="D169"/>
    </row>
    <row r="170">
      <c r="A170"/>
      <c r="B170"/>
      <c r="C170"/>
      <c r="D170"/>
    </row>
    <row r="171">
      <c r="A171" t="s" s="19">
        <v>23</v>
      </c>
      <c r="B171"/>
      <c r="C171"/>
      <c r="D171"/>
    </row>
  </sheetData>
  <sheetProtection sheet="1"/>
  <mergeCells count="116">
    <mergeCell ref="A1:D1"/>
    <mergeCell ref="A2:D2"/>
    <mergeCell ref="A4:D4"/>
    <mergeCell ref="B5:D5"/>
    <mergeCell ref="A7:D7"/>
    <mergeCell ref="B8:D8"/>
    <mergeCell ref="A10:D10"/>
    <mergeCell ref="B11:D11"/>
    <mergeCell ref="A13:D13"/>
    <mergeCell ref="B14:D14"/>
    <mergeCell ref="A16:D16"/>
    <mergeCell ref="B17:D17"/>
    <mergeCell ref="A19:D19"/>
    <mergeCell ref="B20:D20"/>
    <mergeCell ref="A22:D22"/>
    <mergeCell ref="B23:D23"/>
    <mergeCell ref="A25:D25"/>
    <mergeCell ref="B26:D26"/>
    <mergeCell ref="A28:D28"/>
    <mergeCell ref="B29:D29"/>
    <mergeCell ref="A31:D31"/>
    <mergeCell ref="B32:D32"/>
    <mergeCell ref="B33:D33"/>
    <mergeCell ref="B34:D34"/>
    <mergeCell ref="B35:D35"/>
    <mergeCell ref="B36:D36"/>
    <mergeCell ref="B37:D37"/>
    <mergeCell ref="A39:D39"/>
    <mergeCell ref="B40:D40"/>
    <mergeCell ref="A42:D42"/>
    <mergeCell ref="B43:D43"/>
    <mergeCell ref="A45:D45"/>
    <mergeCell ref="B46:D46"/>
    <mergeCell ref="A48:D48"/>
    <mergeCell ref="B49:D49"/>
    <mergeCell ref="A51:D51"/>
    <mergeCell ref="B52:D52"/>
    <mergeCell ref="A54:D54"/>
    <mergeCell ref="B55:D55"/>
    <mergeCell ref="A57:D57"/>
    <mergeCell ref="B58:D58"/>
    <mergeCell ref="A60:D60"/>
    <mergeCell ref="B61:D61"/>
    <mergeCell ref="A63:D63"/>
    <mergeCell ref="B64:D64"/>
    <mergeCell ref="A66:D66"/>
    <mergeCell ref="B67:D67"/>
    <mergeCell ref="A69:D69"/>
    <mergeCell ref="B70:D70"/>
    <mergeCell ref="A72:D72"/>
    <mergeCell ref="B73:D73"/>
    <mergeCell ref="A75:D75"/>
    <mergeCell ref="B76:D76"/>
    <mergeCell ref="A78:D78"/>
    <mergeCell ref="B79:D79"/>
    <mergeCell ref="A81:D81"/>
    <mergeCell ref="B82:D82"/>
    <mergeCell ref="A84:D84"/>
    <mergeCell ref="B85:D85"/>
    <mergeCell ref="A87:D87"/>
    <mergeCell ref="B88:D88"/>
    <mergeCell ref="A90:D90"/>
    <mergeCell ref="B91:D91"/>
    <mergeCell ref="A93:D93"/>
    <mergeCell ref="B94:D94"/>
    <mergeCell ref="A96:D96"/>
    <mergeCell ref="B97:D97"/>
    <mergeCell ref="A99:D99"/>
    <mergeCell ref="B100:D100"/>
    <mergeCell ref="A102:D102"/>
    <mergeCell ref="B103:D103"/>
    <mergeCell ref="A105:D105"/>
    <mergeCell ref="B106:D106"/>
    <mergeCell ref="A108:D108"/>
    <mergeCell ref="B109:D109"/>
    <mergeCell ref="A111:D111"/>
    <mergeCell ref="B112:D112"/>
    <mergeCell ref="A114:D114"/>
    <mergeCell ref="B115:D115"/>
    <mergeCell ref="A117:D117"/>
    <mergeCell ref="B118:D118"/>
    <mergeCell ref="A120:D120"/>
    <mergeCell ref="B121:D121"/>
    <mergeCell ref="A123:D123"/>
    <mergeCell ref="B124:D124"/>
    <mergeCell ref="A126:D126"/>
    <mergeCell ref="B127:D127"/>
    <mergeCell ref="A129:D129"/>
    <mergeCell ref="B130:D130"/>
    <mergeCell ref="A132:D132"/>
    <mergeCell ref="B133:D133"/>
    <mergeCell ref="A135:D135"/>
    <mergeCell ref="B136:D136"/>
    <mergeCell ref="A138:D138"/>
    <mergeCell ref="B139:D139"/>
    <mergeCell ref="A141:D141"/>
    <mergeCell ref="B142:D142"/>
    <mergeCell ref="A144:D144"/>
    <mergeCell ref="B145:D145"/>
    <mergeCell ref="A147:D147"/>
    <mergeCell ref="B148:D148"/>
    <mergeCell ref="A150:D150"/>
    <mergeCell ref="B151:D151"/>
    <mergeCell ref="A153:D153"/>
    <mergeCell ref="B154:D154"/>
    <mergeCell ref="A156:D156"/>
    <mergeCell ref="B157:D157"/>
    <mergeCell ref="A159:D159"/>
    <mergeCell ref="B160:D160"/>
    <mergeCell ref="A162:D162"/>
    <mergeCell ref="B163:D163"/>
    <mergeCell ref="A165:D165"/>
    <mergeCell ref="B166:D166"/>
    <mergeCell ref="A168:D168"/>
    <mergeCell ref="B169:D169"/>
    <mergeCell ref="A171:D17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2026-08-01T04:24:49Z</dcterms:created>
  <dc:title>ASSIÈTE DE PANACHÉ DE DÉSSERT</dc:title>
  <dc:subject/>
  <dc:creator>CUIS.web</dc:creator>
  <cp:lastModifiedBy/>
  <cp:keywords/>
  <dc:description>Export automatique — moteur récursif d'origine : Bernard Vandendaele</dc:description>
  <cp:category/>
  <dc:language>en-US</dc:language>
  <dcterms:modified xsi:type="dcterms:W3CDTF">2026-08-01T04:24:49Z</dcterms:modified>
  <cp:revision>1</cp:revision>
</cp:coreProperties>
</file>