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<sst xmlns="http://schemas.openxmlformats.org/spreadsheetml/2006/main" count="161" uniqueCount="161">
  <si>
    <t>Fiche technique</t>
  </si>
  <si>
    <t>Nom</t>
  </si>
  <si>
    <t>ASTRID (gastro)</t>
  </si>
  <si>
    <t>Code</t>
  </si>
  <si>
    <t>00000732</t>
  </si>
  <si>
    <t>Classe</t>
  </si>
  <si>
    <t>Gâteaux (PAT.GATEAUX)</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</si>
  <si>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</si>
  <si>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</si>
  <si>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</si>
  <si>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</si>
  <si>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</si>
  <si>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</si>
  <si>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</si>
  <si>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</si>
  <si>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</si>
  <si>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</si>
  <si>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H.T. (qt de référence)</t>
  </si>
  <si>
    <t>Coût unitaire H.T.</t>
  </si>
  <si>
    <t>Quantité demandée pour cet export</t>
  </si>
  <si>
    <t>Coût de revient total H.T. pour cette quantité</t>
  </si>
  <si>
    <t>Export généré le</t>
  </si>
  <si>
    <t>30/10/2026 14:42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</si>
  <si>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</si>
  <si>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</si>
  <si>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</si>
  <si>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</si>
  <si>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</si>
  <si>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</si>
  <si>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</si>
  <si>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</si>
  <si>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</si>
  <si>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</si>
  <si>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</si>
  <si>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</si>
  <si>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</si>
  <si>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</si>
  <si>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00000030</t>
  </si>
  <si>
    <t>GRAND MARNIER</t>
  </si>
  <si>
    <t>Spiritueux et liqueurs cuisine</t>
  </si>
  <si>
    <t>00000011</t>
  </si>
  <si>
    <t>CHOCOLAT 835</t>
  </si>
  <si>
    <t>Chocolats de couverture</t>
  </si>
  <si>
    <t>kg</t>
  </si>
  <si>
    <t>00000274</t>
  </si>
  <si>
    <t>GELATINE EN FEUILLES</t>
  </si>
  <si>
    <t>Gélatines et texturants</t>
  </si>
  <si>
    <t>00000022</t>
  </si>
  <si>
    <t>BROYAGE D'AMANDES 50/50</t>
  </si>
  <si>
    <t>Praliné, pâte d'amande, massepain</t>
  </si>
  <si>
    <t>00000002</t>
  </si>
  <si>
    <t>FARINE (FLEUR DE FROMENT)</t>
  </si>
  <si>
    <t>Farines de blé</t>
  </si>
  <si>
    <t>00000060</t>
  </si>
  <si>
    <t>ORANGE</t>
  </si>
  <si>
    <t>Agrumes</t>
  </si>
  <si>
    <t>00000048</t>
  </si>
  <si>
    <t>BEURRE</t>
  </si>
  <si>
    <t>Beurres et margarines</t>
  </si>
  <si>
    <t>00000049</t>
  </si>
  <si>
    <t>CREME FRAOECHE</t>
  </si>
  <si>
    <t>Crèmes fraîches et laitières</t>
  </si>
  <si>
    <t>00000032</t>
  </si>
  <si>
    <t>MIEL LIQUIDE (MELI)</t>
  </si>
  <si>
    <t>Miels et produits de la ruche</t>
  </si>
  <si>
    <t>00000047</t>
  </si>
  <si>
    <t>OEUF A3 (PRIX)</t>
  </si>
  <si>
    <t>Oeufs entiers</t>
  </si>
  <si>
    <t>00000004</t>
  </si>
  <si>
    <t>SUCRE (S0)</t>
  </si>
  <si>
    <t>Sucres et édulcorants</t>
  </si>
  <si>
    <t>00000003</t>
  </si>
  <si>
    <t>SUCRE (S2)</t>
  </si>
  <si>
    <t>00000015</t>
  </si>
  <si>
    <t>RAFTISUC</t>
  </si>
  <si>
    <t>Sucres complémentaires et sirops</t>
  </si>
  <si>
    <t>00000092</t>
  </si>
  <si>
    <t>papier silicone</t>
  </si>
  <si>
    <t>Consommables (films, papiers)</t>
  </si>
  <si>
    <t>Total</t>
  </si>
  <si>
    <t>Niveau</t>
  </si>
  <si>
    <t>Composant</t>
  </si>
  <si>
    <t>Type</t>
  </si>
  <si>
    <t>Quantité (pour 1 pc)</t>
  </si>
  <si>
    <t>recette</t>
  </si>
  <si>
    <t>Gâteaux</t>
  </si>
  <si>
    <t xml:space="preserve">    ↳ BISCUIT DUCHESSE (FEUILLES gastro)</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</si>
  <si>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</si>
  <si>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</si>
  <si>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</si>
  <si>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</si>
  <si>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</si>
  <si>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</si>
  <si>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</si>
  <si>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</si>
  <si>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</si>
  <si>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</si>
  <si>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</si>
  <si>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PUNCH Grand Marnier</t>
  </si>
  <si>
    <t>Sauces et coulis pâtisserie</t>
  </si>
  <si>
    <t xml:space="preserve">        ↳ GRAND MARNIER</t>
  </si>
  <si>
    <t xml:space="preserve">        ↳ RAFTISUC  (L)</t>
  </si>
  <si>
    <t>Calcul</t>
  </si>
  <si>
    <t xml:space="preserve">            ↳ RAFTISUC</t>
  </si>
  <si>
    <t xml:space="preserve">    ↳ MOUSSE à L'ORANGE</t>
  </si>
  <si>
    <t>Mousses et bavarois</t>
  </si>
  <si>
    <t xml:space="preserve">        ↳ CREME FRAOECHE</t>
  </si>
  <si>
    <t xml:space="preserve">        ↳ PULPE D'ORANGE</t>
  </si>
  <si>
    <t>Conversions diverses</t>
  </si>
  <si>
    <t xml:space="preserve">            ↳ ORANGE (JUS FRAIS)</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</si>
  <si>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</si>
  <si>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</si>
  <si>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</si>
  <si>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</si>
  <si>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</si>
  <si>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</si>
  <si>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</si>
  <si>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</si>
  <si>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</si>
  <si>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</si>
  <si>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 (robinet - moy. France 2026)</t>
  </si>
  <si>
    <t xml:space="preserve">    ↳ TRUFFES AU CHOCOLAT</t>
  </si>
  <si>
    <t>Pralinés et nougats 🇧🇪</t>
  </si>
  <si>
    <t xml:space="preserve">        ↳ BEURRE</t>
  </si>
  <si>
    <t xml:space="preserve">        ↳ MIEL LIQUIDE (MELI)</t>
  </si>
  <si>
    <t xml:space="preserve">        ↳ EXTRAIT D'ORANGE (MIEL)</t>
  </si>
  <si>
    <t xml:space="preserve">            ↳ SUCRE (S0)</t>
  </si>
  <si>
    <t xml:space="preserve">            ↳ MIEL LIQUIDE (MELI)</t>
  </si>
  <si>
    <t xml:space="preserve">        ↳ CHOCOLAT 835</t>
  </si>
  <si>
    <t xml:space="preserve">    ↳ GELÉE D'ORANGE</t>
  </si>
  <si>
    <t>Gelées, confitures et confits</t>
  </si>
  <si>
    <t xml:space="preserve">        ↳ SUCRE (S2)</t>
  </si>
  <si>
    <t xml:space="preserve">        ↳ Eau (robinet - moy. France 2026)</t>
  </si>
  <si>
    <t>Recette</t>
  </si>
  <si>
    <t>#</t>
  </si>
  <si>
    <t>Verbe</t>
  </si>
  <si>
    <t>Étape</t>
  </si>
  <si>
    <t>Précision technique</t>
  </si>
  <si>
    <t>Durée</t>
  </si>
  <si>
    <t>BISCUIT DUCHESSE (FEUILLES gastro)</t>
  </si>
  <si>
    <t>BISCUIT DUCHESSE</t>
  </si>
  <si>
    <t>PUNCH Grand Marnier</t>
  </si>
  <si>
    <t>RAFTISUC  (L)</t>
  </si>
  <si>
    <t>MOUSSE à L'ORANGE</t>
  </si>
  <si>
    <t>MERINGUE CUITE</t>
  </si>
  <si>
    <t>TRUFFES AU CHOCOLAT</t>
  </si>
  <si>
    <t>EXTRAIT D'ORANGE (MIEL)</t>
  </si>
  <si>
    <t>ORANGE (P)</t>
  </si>
  <si>
    <t>GELÉE D'ORANGE</t>
  </si>
  <si>
    <t>Fiche technique — ASTRID (gastro)</t>
  </si>
  <si>
    <t>ASTRID (gastro)  00000732</t>
  </si>
  <si>
    <t>↳ BISCUIT DUCHESSE (FEUILLES gastro)  00001131</t>
  </si>
  <si>
    <t>↳ BISCUIT DUCHESSE  00000161</t>
  </si>
  <si>
    <t>↳ PUNCH Grand Marnier  00001100</t>
  </si>
  <si>
    <t>↳ RAFTISUC  (L)  00000392</t>
  </si>
  <si>
    <t>↳ MOUSSE à L'ORANGE  00000175</t>
  </si>
  <si>
    <t>↳ MERINGUE CUITE  00000490</t>
  </si>
  <si>
    <t>↳ TRUFFES AU CHOCOLAT  00000169</t>
  </si>
  <si>
    <t>↳ EXTRAIT D'ORANGE (MIEL)  00000170</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</si>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</sst>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13.736295446571</v>
      </c>
    </row>
    <row r="12">
      <c r="A12" t="s" s="4">
        <v>18</v>
      </c>
      <c r="B12" s="5">
        <v>13.736295446571</v>
      </c>
    </row>
    <row r="13">
      <c r="A13"/>
      <c r="B13"/>
    </row>
    <row r="14">
      <c r="A14" t="s" s="6">
        <v>19</v>
      </c>
      <c r="B14" t="s" s="6">
        <v>16</v>
      </c>
    </row>
    <row r="15">
      <c r="A15" t="s" s="6">
        <v>20</v>
      </c>
      <c r="B15" s="7">
        <v>13.736295446571</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v>33</v>
      </c>
      <c r="B7" t="s">
        <v>34</v>
      </c>
      <c r="C7" t="s">
        <v>35</v>
      </c>
      <c r="D7" s="10">
        <v>0.368</v>
      </c>
      <c r="E7" s="12">
        <f>D7*$B$2</f>
        <v>0.368</v>
      </c>
      <c r="F7" t="s">
        <v>36</v>
      </c>
      <c r="G7" s="5">
        <f>E7*0.0043</f>
        <v>0.001582</v>
      </c>
    </row>
    <row r="8">
      <c r="A8" t="s" s="3">
        <v>37</v>
      </c>
      <c r="B8" t="s">
        <v>38</v>
      </c>
      <c r="C8" t="s">
        <v>39</v>
      </c>
      <c r="D8" s="10">
        <v>0.075</v>
      </c>
      <c r="E8" s="12">
        <f>D8*$B$2</f>
        <v>0.075</v>
      </c>
      <c r="F8" t="s">
        <v>36</v>
      </c>
      <c r="G8" s="5">
        <f>E8*20.3272857143</f>
        <v>1.524546</v>
      </c>
    </row>
    <row r="9">
      <c r="A9" t="s" s="3">
        <v>40</v>
      </c>
      <c r="B9" t="s">
        <v>41</v>
      </c>
      <c r="C9" t="s">
        <v>42</v>
      </c>
      <c r="D9" s="10">
        <v>0.267327</v>
      </c>
      <c r="E9" s="12">
        <f>D9*$B$2</f>
        <v>0.267327</v>
      </c>
      <c r="F9" t="s">
        <v>43</v>
      </c>
      <c r="G9" s="5">
        <f>E9*3.1246968753</f>
        <v>0.835316</v>
      </c>
    </row>
    <row r="10">
      <c r="A10" t="s" s="3">
        <v>44</v>
      </c>
      <c r="B10" t="s">
        <v>45</v>
      </c>
      <c r="C10" t="s">
        <v>46</v>
      </c>
      <c r="D10" s="10">
        <v>0.046</v>
      </c>
      <c r="E10" s="12">
        <f>D10*$B$2</f>
        <v>0.046</v>
      </c>
      <c r="F10" t="s">
        <v>43</v>
      </c>
      <c r="G10" s="5">
        <f>E10*16.0945</f>
        <v>0.740347</v>
      </c>
    </row>
    <row r="11">
      <c r="A11" t="s" s="3">
        <v>47</v>
      </c>
      <c r="B11" t="s">
        <v>48</v>
      </c>
      <c r="C11" t="s">
        <v>49</v>
      </c>
      <c r="D11" s="10">
        <v>0.08</v>
      </c>
      <c r="E11" s="12">
        <f>D11*$B$2</f>
        <v>0.08</v>
      </c>
      <c r="F11" t="s">
        <v>43</v>
      </c>
      <c r="G11" s="5">
        <f>E11*3.3465666667</f>
        <v>0.267725</v>
      </c>
    </row>
    <row r="12">
      <c r="A12" t="s" s="3">
        <v>50</v>
      </c>
      <c r="B12" t="s">
        <v>51</v>
      </c>
      <c r="C12" t="s">
        <v>52</v>
      </c>
      <c r="D12" s="10">
        <v>0.2</v>
      </c>
      <c r="E12" s="12">
        <f>D12*$B$2</f>
        <v>0.2</v>
      </c>
      <c r="F12" t="s">
        <v>43</v>
      </c>
      <c r="G12" s="5">
        <f>E12*0.022064</f>
        <v>0.004413</v>
      </c>
    </row>
    <row r="13">
      <c r="A13" t="s" s="3">
        <v>53</v>
      </c>
      <c r="B13" t="s">
        <v>54</v>
      </c>
      <c r="C13" t="s">
        <v>55</v>
      </c>
      <c r="D13" s="10">
        <v>1.689365</v>
      </c>
      <c r="E13" s="12">
        <f>D13*$B$2</f>
        <v>1.689365</v>
      </c>
      <c r="F13" t="s">
        <v>43</v>
      </c>
      <c r="G13" s="5">
        <f>E13*0.6544643267</f>
        <v>1.105629</v>
      </c>
    </row>
    <row r="14">
      <c r="A14" t="s" s="3">
        <v>56</v>
      </c>
      <c r="B14" t="s">
        <v>57</v>
      </c>
      <c r="C14" t="s">
        <v>58</v>
      </c>
      <c r="D14" s="10">
        <v>0.178218</v>
      </c>
      <c r="E14" s="12">
        <f>D14*$B$2</f>
        <v>0.178218</v>
      </c>
      <c r="F14" t="s">
        <v>43</v>
      </c>
      <c r="G14" s="5">
        <f>E14*3.9513960486</f>
        <v>0.70421</v>
      </c>
    </row>
    <row r="15">
      <c r="A15" t="s" s="3">
        <v>59</v>
      </c>
      <c r="B15" t="s">
        <v>60</v>
      </c>
      <c r="C15" t="s">
        <v>61</v>
      </c>
      <c r="D15" s="10">
        <v>1.228515</v>
      </c>
      <c r="E15" s="12">
        <f>D15*$B$2</f>
        <v>1.228515</v>
      </c>
      <c r="F15" t="s">
        <v>36</v>
      </c>
      <c r="G15" s="5">
        <f>E15*2.5334996937</f>
        <v>3.112442</v>
      </c>
    </row>
    <row r="16">
      <c r="A16" t="s" s="3">
        <v>62</v>
      </c>
      <c r="B16" t="s">
        <v>63</v>
      </c>
      <c r="C16" t="s">
        <v>64</v>
      </c>
      <c r="D16" s="10">
        <v>0.090594</v>
      </c>
      <c r="E16" s="12">
        <f>D16*$B$2</f>
        <v>0.090594</v>
      </c>
      <c r="F16" t="s">
        <v>43</v>
      </c>
      <c r="G16" s="5">
        <f>E16*4.0406026496</f>
        <v>0.366054</v>
      </c>
    </row>
    <row r="17">
      <c r="A17" t="s" s="3">
        <v>65</v>
      </c>
      <c r="B17" t="s">
        <v>66</v>
      </c>
      <c r="C17" t="s">
        <v>67</v>
      </c>
      <c r="D17" s="10">
        <v>14</v>
      </c>
      <c r="E17" s="12">
        <f>D17*$B$2</f>
        <v>14</v>
      </c>
      <c r="F17" t="s">
        <v>26</v>
      </c>
      <c r="G17" s="5">
        <f>E17*0.27</f>
        <v>3.78</v>
      </c>
    </row>
    <row r="18">
      <c r="A18" t="s" s="3">
        <v>68</v>
      </c>
      <c r="B18" t="s">
        <v>69</v>
      </c>
      <c r="C18" t="s">
        <v>70</v>
      </c>
      <c r="D18" s="10">
        <v>0.032673</v>
      </c>
      <c r="E18" s="12">
        <f>D18*$B$2</f>
        <v>0.032673</v>
      </c>
      <c r="F18" t="s">
        <v>43</v>
      </c>
      <c r="G18" s="5">
        <f>E18*1.0982089853</f>
        <v>0.035882</v>
      </c>
    </row>
    <row r="19">
      <c r="A19" t="s" s="3">
        <v>71</v>
      </c>
      <c r="B19" t="s">
        <v>72</v>
      </c>
      <c r="C19" t="s">
        <v>70</v>
      </c>
      <c r="D19" s="10">
        <v>0.908</v>
      </c>
      <c r="E19" s="12">
        <f>D19*$B$2</f>
        <v>0.908</v>
      </c>
      <c r="F19" t="s">
        <v>43</v>
      </c>
      <c r="G19" s="5">
        <f>E19*0.95</f>
        <v>0.8626</v>
      </c>
    </row>
    <row r="20">
      <c r="A20" t="s" s="3">
        <v>73</v>
      </c>
      <c r="B20" t="s">
        <v>74</v>
      </c>
      <c r="C20" t="s">
        <v>75</v>
      </c>
      <c r="D20" s="10">
        <v>0.225</v>
      </c>
      <c r="E20" s="12">
        <f>D20*$B$2</f>
        <v>0.225</v>
      </c>
      <c r="F20" t="s">
        <v>43</v>
      </c>
      <c r="G20" s="5">
        <f>E20*1.1961</f>
        <v>0.269123</v>
      </c>
    </row>
    <row r="21">
      <c r="A21" t="s" s="3">
        <v>76</v>
      </c>
      <c r="B21" t="s">
        <v>77</v>
      </c>
      <c r="C21" t="s">
        <v>78</v>
      </c>
      <c r="D21" s="10">
        <v>2</v>
      </c>
      <c r="E21" s="12">
        <f>D21*$B$2</f>
        <v>2</v>
      </c>
      <c r="F21" t="s">
        <v>26</v>
      </c>
      <c r="G21" s="5">
        <f>E21*0.0632128</f>
        <v>0.126426</v>
      </c>
    </row>
    <row r="22">
      <c r="A22"/>
      <c r="B22"/>
      <c r="C22"/>
      <c r="D22"/>
      <c r="E22"/>
      <c r="F22" t="s" s="4">
        <v>79</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31</v>
      </c>
      <c r="F1" t="s" s="2">
        <v>5</v>
      </c>
    </row>
    <row r="2">
      <c r="A2">
        <v>0</v>
      </c>
      <c r="B2" t="s">
        <v>2</v>
      </c>
      <c r="C2" t="s">
        <v>84</v>
      </c>
      <c r="D2" s="12">
        <v>1</v>
      </c>
      <c r="E2" t="s">
        <v>26</v>
      </c>
      <c r="F2" t="s">
        <v>85</v>
      </c>
    </row>
    <row r="3">
      <c r="A3">
        <v>1</v>
      </c>
      <c r="B3" t="s">
        <v>86</v>
      </c>
      <c r="C3" t="s">
        <v>84</v>
      </c>
      <c r="D3" s="12">
        <v>2</v>
      </c>
      <c r="E3" t="s">
        <v>26</v>
      </c>
      <c r="F3" t="s">
        <v>87</v>
      </c>
    </row>
    <row r="4">
      <c r="A4">
        <v>2</v>
      </c>
      <c r="B4" t="s">
        <v>88</v>
      </c>
      <c r="C4" t="s">
        <v>84</v>
      </c>
      <c r="D4" s="12">
        <v>0.92</v>
      </c>
      <c r="E4" t="s">
        <v>43</v>
      </c>
      <c r="F4" t="s">
        <v>87</v>
      </c>
    </row>
    <row r="5">
      <c r="A5">
        <v>3</v>
      </c>
      <c r="B5" t="s">
        <v>89</v>
      </c>
      <c r="C5" t="s">
        <v>84</v>
      </c>
      <c r="D5" s="12">
        <v>8</v>
      </c>
      <c r="E5" t="s">
        <v>26</v>
      </c>
      <c r="F5" t="s">
        <v>90</v>
      </c>
    </row>
    <row r="6">
      <c r="A6">
        <v>4</v>
      </c>
      <c r="B6" t="s">
        <v>91</v>
      </c>
      <c r="C6" t="s">
        <v>84</v>
      </c>
      <c r="D6" s="12">
        <v>0.44</v>
      </c>
      <c r="E6" t="s">
        <v>36</v>
      </c>
      <c r="F6" t="s">
        <v>90</v>
      </c>
    </row>
    <row r="7">
      <c r="A7">
        <v>5</v>
      </c>
      <c r="B7" t="s">
        <v>92</v>
      </c>
      <c r="C7" t="s">
        <v>93</v>
      </c>
      <c r="D7" s="12">
        <v>8</v>
      </c>
      <c r="E7" t="s">
        <v>26</v>
      </c>
      <c r="F7" t="s">
        <v>67</v>
      </c>
    </row>
    <row r="8">
      <c r="A8">
        <v>3</v>
      </c>
      <c r="B8" t="s">
        <v>94</v>
      </c>
      <c r="C8" t="s">
        <v>93</v>
      </c>
      <c r="D8" s="12">
        <v>0.2</v>
      </c>
      <c r="E8" t="s">
        <v>43</v>
      </c>
      <c r="F8" t="s">
        <v>70</v>
      </c>
    </row>
    <row r="9">
      <c r="A9">
        <v>3</v>
      </c>
      <c r="B9" t="s">
        <v>95</v>
      </c>
      <c r="C9" t="s">
        <v>93</v>
      </c>
      <c r="D9" s="12">
        <v>0.2</v>
      </c>
      <c r="E9" t="s">
        <v>43</v>
      </c>
      <c r="F9" t="s">
        <v>52</v>
      </c>
    </row>
    <row r="10">
      <c r="A10">
        <v>3</v>
      </c>
      <c r="B10" t="s">
        <v>96</v>
      </c>
      <c r="C10" t="s">
        <v>93</v>
      </c>
      <c r="D10" s="12">
        <v>0.08</v>
      </c>
      <c r="E10" t="s">
        <v>43</v>
      </c>
      <c r="F10" t="s">
        <v>49</v>
      </c>
    </row>
    <row r="11">
      <c r="A11">
        <v>2</v>
      </c>
      <c r="B11" t="s">
        <v>97</v>
      </c>
      <c r="C11" t="s">
        <v>93</v>
      </c>
      <c r="D11" s="12">
        <v>2</v>
      </c>
      <c r="E11" t="s">
        <v>26</v>
      </c>
      <c r="F11" t="s">
        <v>78</v>
      </c>
    </row>
    <row r="12">
      <c r="A12">
        <v>1</v>
      </c>
      <c r="B12" t="s">
        <v>98</v>
      </c>
      <c r="C12" t="s">
        <v>84</v>
      </c>
      <c r="D12" s="12">
        <v>0.3</v>
      </c>
      <c r="E12" t="s">
        <v>36</v>
      </c>
      <c r="F12" t="s">
        <v>99</v>
      </c>
    </row>
    <row r="13">
      <c r="A13">
        <v>2</v>
      </c>
      <c r="B13" t="s">
        <v>100</v>
      </c>
      <c r="C13" t="s">
        <v>93</v>
      </c>
      <c r="D13" s="12">
        <v>0.075</v>
      </c>
      <c r="E13" t="s">
        <v>36</v>
      </c>
      <c r="F13" t="s">
        <v>39</v>
      </c>
    </row>
    <row r="14">
      <c r="A14">
        <v>2</v>
      </c>
      <c r="B14" t="s">
        <v>101</v>
      </c>
      <c r="C14" t="s">
        <v>84</v>
      </c>
      <c r="D14" s="12">
        <v>0.225</v>
      </c>
      <c r="E14" t="s">
        <v>36</v>
      </c>
      <c r="F14" t="s">
        <v>102</v>
      </c>
    </row>
    <row r="15">
      <c r="A15">
        <v>3</v>
      </c>
      <c r="B15" t="s">
        <v>103</v>
      </c>
      <c r="C15" t="s">
        <v>93</v>
      </c>
      <c r="D15" s="12">
        <v>0.225</v>
      </c>
      <c r="E15" t="s">
        <v>43</v>
      </c>
      <c r="F15" t="s">
        <v>75</v>
      </c>
    </row>
    <row r="16">
      <c r="A16">
        <v>1</v>
      </c>
      <c r="B16" t="s">
        <v>104</v>
      </c>
      <c r="C16" t="s">
        <v>84</v>
      </c>
      <c r="D16" s="12">
        <v>2.88</v>
      </c>
      <c r="E16" t="s">
        <v>43</v>
      </c>
      <c r="F16" t="s">
        <v>105</v>
      </c>
    </row>
    <row r="17">
      <c r="A17">
        <v>2</v>
      </c>
      <c r="B17" t="s">
        <v>106</v>
      </c>
      <c r="C17" t="s">
        <v>93</v>
      </c>
      <c r="D17" s="12">
        <v>1.08</v>
      </c>
      <c r="E17" t="s">
        <v>36</v>
      </c>
      <c r="F17" t="s">
        <v>61</v>
      </c>
    </row>
    <row r="18">
      <c r="A18">
        <v>2</v>
      </c>
      <c r="B18" t="s">
        <v>107</v>
      </c>
      <c r="C18" t="s">
        <v>84</v>
      </c>
      <c r="D18" s="12">
        <v>0.6</v>
      </c>
      <c r="E18" t="s">
        <v>43</v>
      </c>
      <c r="F18" t="s">
        <v>108</v>
      </c>
    </row>
    <row r="19">
      <c r="A19">
        <v>3</v>
      </c>
      <c r="B19" t="s">
        <v>109</v>
      </c>
      <c r="C19" t="s">
        <v>84</v>
      </c>
      <c r="D19" s="12">
        <v>0.45</v>
      </c>
      <c r="E19" t="s">
        <v>36</v>
      </c>
      <c r="F19" t="s">
        <v>102</v>
      </c>
    </row>
    <row r="20">
      <c r="A20">
        <v>4</v>
      </c>
      <c r="B20" t="s">
        <v>110</v>
      </c>
      <c r="C20" t="s">
        <v>84</v>
      </c>
      <c r="D20" s="12">
        <v>4.5</v>
      </c>
      <c r="E20" t="s">
        <v>26</v>
      </c>
      <c r="F20" t="s">
        <v>102</v>
      </c>
    </row>
    <row r="21">
      <c r="A21">
        <v>5</v>
      </c>
      <c r="B21" t="s">
        <v>111</v>
      </c>
      <c r="C21" t="s">
        <v>93</v>
      </c>
      <c r="D21" s="12">
        <v>0.9</v>
      </c>
      <c r="E21" t="s">
        <v>43</v>
      </c>
      <c r="F21" t="s">
        <v>55</v>
      </c>
    </row>
    <row r="22">
      <c r="A22">
        <v>3</v>
      </c>
      <c r="B22" t="s">
        <v>112</v>
      </c>
      <c r="C22" t="s">
        <v>84</v>
      </c>
      <c r="D22" s="12">
        <v>1</v>
      </c>
      <c r="E22" t="s">
        <v>26</v>
      </c>
      <c r="F22" t="s">
        <v>102</v>
      </c>
    </row>
    <row r="23">
      <c r="A23">
        <v>4</v>
      </c>
      <c r="B23" t="s">
        <v>113</v>
      </c>
      <c r="C23" t="s">
        <v>93</v>
      </c>
      <c r="D23" s="12">
        <v>0.2</v>
      </c>
      <c r="E23" t="s">
        <v>43</v>
      </c>
      <c r="F23" t="s">
        <v>55</v>
      </c>
    </row>
    <row r="24">
      <c r="A24">
        <v>2</v>
      </c>
      <c r="B24" t="s">
        <v>114</v>
      </c>
      <c r="C24" t="s">
        <v>84</v>
      </c>
      <c r="D24" s="12">
        <v>18</v>
      </c>
      <c r="E24" t="s">
        <v>26</v>
      </c>
      <c r="F24" t="s">
        <v>108</v>
      </c>
    </row>
    <row r="25">
      <c r="A25">
        <v>3</v>
      </c>
      <c r="B25" t="s">
        <v>115</v>
      </c>
      <c r="C25" t="s">
        <v>93</v>
      </c>
      <c r="D25" s="12">
        <v>0.036</v>
      </c>
      <c r="E25" t="s">
        <v>43</v>
      </c>
      <c r="F25" t="s">
        <v>46</v>
      </c>
    </row>
    <row r="26">
      <c r="A26">
        <v>2</v>
      </c>
      <c r="B26" t="s">
        <v>116</v>
      </c>
      <c r="C26" t="s">
        <v>84</v>
      </c>
      <c r="D26" s="12">
        <v>1.08</v>
      </c>
      <c r="E26" t="s">
        <v>43</v>
      </c>
      <c r="F26" t="s">
        <v>117</v>
      </c>
    </row>
    <row r="27">
      <c r="A27">
        <v>3</v>
      </c>
      <c r="B27" t="s">
        <v>118</v>
      </c>
      <c r="C27" t="s">
        <v>84</v>
      </c>
      <c r="D27" s="12">
        <v>12</v>
      </c>
      <c r="E27" t="s">
        <v>26</v>
      </c>
      <c r="F27" t="s">
        <v>90</v>
      </c>
    </row>
    <row r="28">
      <c r="A28">
        <v>4</v>
      </c>
      <c r="B28" t="s">
        <v>119</v>
      </c>
      <c r="C28" t="s">
        <v>84</v>
      </c>
      <c r="D28" s="12">
        <v>0.432</v>
      </c>
      <c r="E28" t="s">
        <v>36</v>
      </c>
      <c r="F28" t="s">
        <v>90</v>
      </c>
    </row>
    <row r="29">
      <c r="A29">
        <v>5</v>
      </c>
      <c r="B29" t="s">
        <v>92</v>
      </c>
      <c r="C29" t="s">
        <v>93</v>
      </c>
      <c r="D29" s="12">
        <v>6</v>
      </c>
      <c r="E29" t="s">
        <v>26</v>
      </c>
      <c r="F29" t="s">
        <v>67</v>
      </c>
    </row>
    <row r="30">
      <c r="A30">
        <v>3</v>
      </c>
      <c r="B30" t="s">
        <v>94</v>
      </c>
      <c r="C30" t="s">
        <v>93</v>
      </c>
      <c r="D30" s="12">
        <v>0.648</v>
      </c>
      <c r="E30" t="s">
        <v>43</v>
      </c>
      <c r="F30" t="s">
        <v>70</v>
      </c>
    </row>
    <row r="31">
      <c r="A31">
        <v>3</v>
      </c>
      <c r="B31" t="s">
        <v>120</v>
      </c>
      <c r="C31" t="s">
        <v>93</v>
      </c>
      <c r="D31" s="12">
        <v>0.168</v>
      </c>
      <c r="E31" t="s">
        <v>36</v>
      </c>
      <c r="F31" t="s">
        <v>35</v>
      </c>
    </row>
    <row r="32">
      <c r="A32">
        <v>1</v>
      </c>
      <c r="B32" t="s">
        <v>121</v>
      </c>
      <c r="C32" t="s">
        <v>84</v>
      </c>
      <c r="D32" s="12">
        <v>0.75</v>
      </c>
      <c r="E32" t="s">
        <v>43</v>
      </c>
      <c r="F32" t="s">
        <v>122</v>
      </c>
    </row>
    <row r="33">
      <c r="A33">
        <v>2</v>
      </c>
      <c r="B33" t="s">
        <v>123</v>
      </c>
      <c r="C33" t="s">
        <v>93</v>
      </c>
      <c r="D33" s="12">
        <v>0.178</v>
      </c>
      <c r="E33" t="s">
        <v>43</v>
      </c>
      <c r="F33" t="s">
        <v>58</v>
      </c>
    </row>
    <row r="34">
      <c r="A34">
        <v>2</v>
      </c>
      <c r="B34" t="s">
        <v>124</v>
      </c>
      <c r="C34" t="s">
        <v>93</v>
      </c>
      <c r="D34" s="12">
        <v>0.074</v>
      </c>
      <c r="E34" t="s">
        <v>43</v>
      </c>
      <c r="F34" t="s">
        <v>64</v>
      </c>
    </row>
    <row r="35">
      <c r="A35">
        <v>2</v>
      </c>
      <c r="B35" t="s">
        <v>125</v>
      </c>
      <c r="C35" t="s">
        <v>84</v>
      </c>
      <c r="D35" s="12">
        <v>0.082</v>
      </c>
      <c r="E35" t="s">
        <v>43</v>
      </c>
      <c r="F35" t="s">
        <v>87</v>
      </c>
    </row>
    <row r="36">
      <c r="A36">
        <v>3</v>
      </c>
      <c r="B36" t="s">
        <v>112</v>
      </c>
      <c r="C36" t="s">
        <v>84</v>
      </c>
      <c r="D36" s="12">
        <v>0.197</v>
      </c>
      <c r="E36" t="s">
        <v>26</v>
      </c>
      <c r="F36" t="s">
        <v>102</v>
      </c>
    </row>
    <row r="37">
      <c r="A37">
        <v>4</v>
      </c>
      <c r="B37" t="s">
        <v>113</v>
      </c>
      <c r="C37" t="s">
        <v>93</v>
      </c>
      <c r="D37" s="12">
        <v>0.039</v>
      </c>
      <c r="E37" t="s">
        <v>43</v>
      </c>
      <c r="F37" t="s">
        <v>55</v>
      </c>
    </row>
    <row r="38">
      <c r="A38">
        <v>3</v>
      </c>
      <c r="B38" t="s">
        <v>126</v>
      </c>
      <c r="C38" t="s">
        <v>93</v>
      </c>
      <c r="D38" s="12">
        <v>0.033</v>
      </c>
      <c r="E38" t="s">
        <v>43</v>
      </c>
      <c r="F38" t="s">
        <v>70</v>
      </c>
    </row>
    <row r="39">
      <c r="A39">
        <v>3</v>
      </c>
      <c r="B39" t="s">
        <v>127</v>
      </c>
      <c r="C39" t="s">
        <v>93</v>
      </c>
      <c r="D39" s="12">
        <v>0.016</v>
      </c>
      <c r="E39" t="s">
        <v>43</v>
      </c>
      <c r="F39" t="s">
        <v>64</v>
      </c>
    </row>
    <row r="40">
      <c r="A40">
        <v>2</v>
      </c>
      <c r="B40" t="s">
        <v>128</v>
      </c>
      <c r="C40" t="s">
        <v>93</v>
      </c>
      <c r="D40" s="12">
        <v>0.267</v>
      </c>
      <c r="E40" t="s">
        <v>43</v>
      </c>
      <c r="F40" t="s">
        <v>42</v>
      </c>
    </row>
    <row r="41">
      <c r="A41">
        <v>2</v>
      </c>
      <c r="B41" t="s">
        <v>106</v>
      </c>
      <c r="C41" t="s">
        <v>93</v>
      </c>
      <c r="D41" s="12">
        <v>0.149</v>
      </c>
      <c r="E41" t="s">
        <v>36</v>
      </c>
      <c r="F41" t="s">
        <v>61</v>
      </c>
    </row>
    <row r="42">
      <c r="A42">
        <v>1</v>
      </c>
      <c r="B42" t="s">
        <v>129</v>
      </c>
      <c r="C42" t="s">
        <v>84</v>
      </c>
      <c r="D42" s="12">
        <v>0.46</v>
      </c>
      <c r="E42" t="s">
        <v>43</v>
      </c>
      <c r="F42" t="s">
        <v>130</v>
      </c>
    </row>
    <row r="43">
      <c r="A43">
        <v>2</v>
      </c>
      <c r="B43" t="s">
        <v>107</v>
      </c>
      <c r="C43" t="s">
        <v>84</v>
      </c>
      <c r="D43" s="12">
        <v>0.3</v>
      </c>
      <c r="E43" t="s">
        <v>43</v>
      </c>
      <c r="F43" t="s">
        <v>108</v>
      </c>
    </row>
    <row r="44">
      <c r="A44">
        <v>3</v>
      </c>
      <c r="B44" t="s">
        <v>109</v>
      </c>
      <c r="C44" t="s">
        <v>84</v>
      </c>
      <c r="D44" s="12">
        <v>0.225</v>
      </c>
      <c r="E44" t="s">
        <v>36</v>
      </c>
      <c r="F44" t="s">
        <v>102</v>
      </c>
    </row>
    <row r="45">
      <c r="A45">
        <v>4</v>
      </c>
      <c r="B45" t="s">
        <v>110</v>
      </c>
      <c r="C45" t="s">
        <v>84</v>
      </c>
      <c r="D45" s="12">
        <v>2.25</v>
      </c>
      <c r="E45" t="s">
        <v>26</v>
      </c>
      <c r="F45" t="s">
        <v>102</v>
      </c>
    </row>
    <row r="46">
      <c r="A46">
        <v>5</v>
      </c>
      <c r="B46" t="s">
        <v>111</v>
      </c>
      <c r="C46" t="s">
        <v>93</v>
      </c>
      <c r="D46" s="12">
        <v>0.45</v>
      </c>
      <c r="E46" t="s">
        <v>43</v>
      </c>
      <c r="F46" t="s">
        <v>55</v>
      </c>
    </row>
    <row r="47">
      <c r="A47">
        <v>3</v>
      </c>
      <c r="B47" t="s">
        <v>112</v>
      </c>
      <c r="C47" t="s">
        <v>84</v>
      </c>
      <c r="D47" s="12">
        <v>0.5</v>
      </c>
      <c r="E47" t="s">
        <v>26</v>
      </c>
      <c r="F47" t="s">
        <v>102</v>
      </c>
    </row>
    <row r="48">
      <c r="A48">
        <v>4</v>
      </c>
      <c r="B48" t="s">
        <v>113</v>
      </c>
      <c r="C48" t="s">
        <v>93</v>
      </c>
      <c r="D48" s="12">
        <v>0.1</v>
      </c>
      <c r="E48" t="s">
        <v>43</v>
      </c>
      <c r="F48" t="s">
        <v>55</v>
      </c>
    </row>
    <row r="49">
      <c r="A49">
        <v>2</v>
      </c>
      <c r="B49" t="s">
        <v>131</v>
      </c>
      <c r="C49" t="s">
        <v>93</v>
      </c>
      <c r="D49" s="12">
        <v>0.06</v>
      </c>
      <c r="E49" t="s">
        <v>43</v>
      </c>
      <c r="F49" t="s">
        <v>70</v>
      </c>
    </row>
    <row r="50">
      <c r="A50">
        <v>2</v>
      </c>
      <c r="B50" t="s">
        <v>132</v>
      </c>
      <c r="C50" t="s">
        <v>93</v>
      </c>
      <c r="D50" s="12">
        <v>0.2</v>
      </c>
      <c r="E50" t="s">
        <v>36</v>
      </c>
      <c r="F50" t="s">
        <v>35</v>
      </c>
    </row>
    <row r="51">
      <c r="A51">
        <v>2</v>
      </c>
      <c r="B51" t="s">
        <v>114</v>
      </c>
      <c r="C51" t="s">
        <v>84</v>
      </c>
      <c r="D51" s="12">
        <v>5</v>
      </c>
      <c r="E51" t="s">
        <v>26</v>
      </c>
      <c r="F51" t="s">
        <v>108</v>
      </c>
    </row>
    <row r="52">
      <c r="A52">
        <v>3</v>
      </c>
      <c r="B52" t="s">
        <v>115</v>
      </c>
      <c r="C52" t="s">
        <v>93</v>
      </c>
      <c r="D52" s="12">
        <v>0.01</v>
      </c>
      <c r="E52" t="s">
        <v>43</v>
      </c>
      <c r="F52"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133</v>
      </c>
      <c r="B1" t="s" s="2">
        <v>134</v>
      </c>
      <c r="C1" t="s" s="2">
        <v>135</v>
      </c>
      <c r="D1" t="s" s="2">
        <v>136</v>
      </c>
      <c r="E1" t="s" s="2">
        <v>137</v>
      </c>
      <c r="F1" t="s" s="2">
        <v>138</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139</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3"/>
      <c r="F3"/>
    </row>
    <row r="4">
      <c r="A4" t="s">
        <v>140</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141</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142</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143</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144</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145</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146</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147</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148</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s>
  <sheetData>
    <row r="1" customHeight="1" ht="24">
      <c r="A1" t="s" s="8">
        <v>149</v>
      </c>
      <c r="B1"/>
      <c r="C1"/>
      <c r="D1"/>
    </row>
    <row r="2">
      <c r="A2" t="str" s="15">
        <f>"00000732 · PAT.GATEAUX · référence : "&amp;Besoins!B3&amp;" "&amp;Besoins!C3&amp;" · multiplicateur réglable sur la feuille ""Besoins"""</f>
        <v>00000732 · PAT.GATEAUX · référence : 1 pc · multiplicateur réglable sur la feuille </v>
      </c>
      <c r="B2"/>
      <c r="C2"/>
      <c r="D2"/>
    </row>
    <row r="3">
      <c r="A3"/>
      <c r="B3"/>
      <c r="C3"/>
      <c r="D3"/>
    </row>
    <row r="4">
      <c r="A4" t="s" s="16">
        <v>150</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151</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8"/>
      <c r="D8"/>
    </row>
    <row r="9">
      <c r="A9"/>
      <c r="B9"/>
      <c r="C9"/>
      <c r="D9"/>
    </row>
    <row r="10">
      <c r="A10" t="s" s="16">
        <v>152</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153</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154</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155</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156</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157</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158</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159</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160</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8">
        <v>23</v>
      </c>
      <c r="B37"/>
      <c r="C37"/>
      <c r="D37"/>
    </row>
  </sheetData>
  <sheetProtection sheet="1" formatRows="0" formatColumns="0"/>
  <mergeCells count="25">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2026-10-30T13:42:13Z</dcterms:created>
  <dc:title>ASTRID (gastro)</dc:title>
  <dc:subject/>
  <dc:creator>CUIS.web</dc:creator>
  <cp:lastModifiedBy/>
  <cp:keywords/>
  <dc:description>Export automatique — moteur récursif d'origine : Bernard Vandendaele</dc:description>
  <cp:category/>
  <dc:language>en-US</dc:language>
  <dcterms:modified xsi:type="dcterms:W3CDTF">2026-10-30T13:42:13Z</dcterms:modified>
  <cp:revision>1</cp:revision>
</cp:coreProperties>
</file>