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<sst xmlns="http://schemas.openxmlformats.org/spreadsheetml/2006/main" count="146" uniqueCount="146">
  <si>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</si>
  <si>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</si>
  <si>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RIZ PILAF</t>
  </si>
  <si>
    <t>Code</t>
  </si>
  <si>
    <t>GRO_CDR_B379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</si>
  <si>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</si>
  <si>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</si>
  <si>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</si>
  <si>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</si>
  <si>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</si>
  <si>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</si>
  <si>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</si>
  <si>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</si>
  <si>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</si>
  <si>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</si>
  <si>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</si>
  <si>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</si>
  <si>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</si>
  <si>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</si>
  <si>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</si>
  <si>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</si>
  <si>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</si>
  <si>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</si>
  <si>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</si>
  <si>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</si>
  <si>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</si>
  <si>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</si>
  <si>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</si>
  <si>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</si>
  <si>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</si>
  <si>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</si>
  <si>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</si>
  <si>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</si>
  <si>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</si>
  <si>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</si>
  <si>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</si>
  <si>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</si>
  <si>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</si>
  <si>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</si>
  <si>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</si>
  <si>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</si>
  <si>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</si>
  <si>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</si>
  <si>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</si>
  <si>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</si>
  <si>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</si>
  <si>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</si>
  <si>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</si>
  <si>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</si>
  <si>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</si>
  <si>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</si>
  <si>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</si>
  <si>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</si>
  <si>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</si>
  <si>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</si>
  <si>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</si>
  <si>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</si>
  <si>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</si>
  <si>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</si>
  <si>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</si>
  <si>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</si>
  <si>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</si>
  <si>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</si>
  <si>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</si>
  <si>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</si>
  <si>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</si>
  <si>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</si>
  <si>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</si>
  <si>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</si>
  <si>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</si>
  <si>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</si>
  <si>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</si>
  <si>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</si>
  <si>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</si>
  <si>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</si>
  <si>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</si>
  <si>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</si>
  <si>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</si>
  <si>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</si>
  <si>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</si>
  <si>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</si>
  <si>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</si>
  <si>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</si>
  <si>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</si>
  <si>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</si>
  <si>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</si>
  <si>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>Fonds et bouillons de base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</si>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</sst>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6.74116</v>
      </c>
    </row>
    <row r="12">
      <c r="A12" t="s" s="3">
        <v>17</v>
      </c>
      <c r="B12" s="4">
        <v>2.4075571428571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6.74116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2.7</v>
      </c>
      <c r="E7" s="11">
        <f>D7*$B$2</f>
        <v>2.7</v>
      </c>
      <c r="F7" t="s">
        <v>35</v>
      </c>
      <c r="G7" s="4">
        <f>E7*0.0043</f>
        <v>0.01161</v>
      </c>
    </row>
    <row r="8">
      <c r="A8" t="s">
        <v>36</v>
      </c>
      <c r="B8" t="s">
        <v>37</v>
      </c>
      <c r="C8" t="s">
        <v>38</v>
      </c>
      <c r="D8" s="9">
        <v>0.00009</v>
      </c>
      <c r="E8" s="11">
        <f>D8*$B$2</f>
        <v>0.00009</v>
      </c>
      <c r="F8" t="s">
        <v>25</v>
      </c>
      <c r="G8" s="4">
        <f>E8*25</f>
        <v>0.00225</v>
      </c>
    </row>
    <row r="9">
      <c r="A9" t="s">
        <v>39</v>
      </c>
      <c r="B9" t="s">
        <v>40</v>
      </c>
      <c r="C9" t="s">
        <v>38</v>
      </c>
      <c r="D9" s="9">
        <v>0.0018</v>
      </c>
      <c r="E9" s="11">
        <f>D9*$B$2</f>
        <v>0.0018</v>
      </c>
      <c r="F9" t="s">
        <v>25</v>
      </c>
      <c r="G9" s="4">
        <f>E9*12</f>
        <v>0.0216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25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25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E12*5.2</f>
        <v>0.52</v>
      </c>
    </row>
    <row r="13">
      <c r="A13" t="s">
        <v>49</v>
      </c>
      <c r="B13" t="s">
        <v>50</v>
      </c>
      <c r="C13" t="s">
        <v>51</v>
      </c>
      <c r="D13" s="9">
        <v>0.18</v>
      </c>
      <c r="E13" s="11">
        <f>D13*$B$2</f>
        <v>0.18</v>
      </c>
      <c r="F13" t="s">
        <v>25</v>
      </c>
      <c r="G13" s="4">
        <f>E13*1.1</f>
        <v>0.198</v>
      </c>
    </row>
    <row r="14">
      <c r="A14" t="s">
        <v>52</v>
      </c>
      <c r="B14" t="s">
        <v>53</v>
      </c>
      <c r="C14" t="s">
        <v>51</v>
      </c>
      <c r="D14" s="9">
        <v>0.144</v>
      </c>
      <c r="E14" s="11">
        <f>D14*$B$2</f>
        <v>0.144</v>
      </c>
      <c r="F14" t="s">
        <v>25</v>
      </c>
      <c r="G14" s="4">
        <f>E14*1.8</f>
        <v>0.2592</v>
      </c>
    </row>
    <row r="15">
      <c r="A15" t="s">
        <v>54</v>
      </c>
      <c r="B15" t="s">
        <v>55</v>
      </c>
      <c r="C15" t="s">
        <v>51</v>
      </c>
      <c r="D15" s="9">
        <v>0.05</v>
      </c>
      <c r="E15" s="11">
        <f>D15*$B$2</f>
        <v>0.05</v>
      </c>
      <c r="F15" t="s">
        <v>25</v>
      </c>
      <c r="G15" s="4">
        <f>E15*1.4</f>
        <v>0.07</v>
      </c>
    </row>
    <row r="16">
      <c r="A16" t="s">
        <v>56</v>
      </c>
      <c r="B16" t="s">
        <v>57</v>
      </c>
      <c r="C16" t="s">
        <v>51</v>
      </c>
      <c r="D16" s="9">
        <v>0.33</v>
      </c>
      <c r="E16" s="11">
        <f>D16*$B$2</f>
        <v>0.33</v>
      </c>
      <c r="F16" t="s">
        <v>25</v>
      </c>
      <c r="G16" s="4">
        <f>E16*0.4</f>
        <v>0.132</v>
      </c>
    </row>
    <row r="17">
      <c r="A17" t="s">
        <v>58</v>
      </c>
      <c r="B17" t="s">
        <v>59</v>
      </c>
      <c r="C17" t="s">
        <v>51</v>
      </c>
      <c r="D17" s="9">
        <v>0.2</v>
      </c>
      <c r="E17" s="11">
        <f>D17*$B$2</f>
        <v>0.2</v>
      </c>
      <c r="F17" t="s">
        <v>60</v>
      </c>
      <c r="G17" s="4">
        <f>E17*0.45</f>
        <v>0.09</v>
      </c>
    </row>
    <row r="18">
      <c r="A18" t="s">
        <v>61</v>
      </c>
      <c r="B18" t="s">
        <v>62</v>
      </c>
      <c r="C18" t="s">
        <v>51</v>
      </c>
      <c r="D18" s="9">
        <v>0.44</v>
      </c>
      <c r="E18" s="11">
        <f>D18*$B$2</f>
        <v>0.44</v>
      </c>
      <c r="F18" t="s">
        <v>25</v>
      </c>
      <c r="G18" s="4">
        <f>E18*0.9</f>
        <v>0.396</v>
      </c>
    </row>
    <row r="19">
      <c r="A19" t="s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25</v>
      </c>
      <c r="G19" s="4">
        <f>E19*1.4</f>
        <v>1.4</v>
      </c>
    </row>
    <row r="20">
      <c r="A20" t="s">
        <v>66</v>
      </c>
      <c r="B20" t="s">
        <v>67</v>
      </c>
      <c r="C20" t="s">
        <v>68</v>
      </c>
      <c r="D20" s="9">
        <v>0.012</v>
      </c>
      <c r="E20" s="11">
        <f>D20*$B$2</f>
        <v>0.012</v>
      </c>
      <c r="F20" t="s">
        <v>25</v>
      </c>
      <c r="G20" s="4">
        <f>E20*0.35</f>
        <v>0.0042</v>
      </c>
    </row>
    <row r="21">
      <c r="A21" t="s" s="12">
        <v>69</v>
      </c>
      <c r="B21" t="s">
        <v>70</v>
      </c>
      <c r="C21" t="s">
        <v>71</v>
      </c>
      <c r="D21" s="9">
        <v>0.54</v>
      </c>
      <c r="E21" s="11">
        <f>D21*$B$2</f>
        <v>0.54</v>
      </c>
      <c r="F21" t="s">
        <v>25</v>
      </c>
      <c r="G21" s="4">
        <f>E21*2.5</f>
        <v>1.35</v>
      </c>
    </row>
    <row r="22">
      <c r="A22" t="s" s="12">
        <v>72</v>
      </c>
      <c r="B22" t="s">
        <v>73</v>
      </c>
      <c r="C22" t="s">
        <v>71</v>
      </c>
      <c r="D22" s="9">
        <v>1.26</v>
      </c>
      <c r="E22" s="11">
        <f>D22*$B$2</f>
        <v>1.26</v>
      </c>
      <c r="F22" t="s">
        <v>25</v>
      </c>
      <c r="G22" s="4">
        <f>E22*1.8</f>
        <v>2.268</v>
      </c>
    </row>
    <row r="23">
      <c r="A23"/>
      <c r="B23"/>
      <c r="C23"/>
      <c r="D23"/>
      <c r="E23"/>
      <c r="F23" t="s" s="3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2.8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0.06</v>
      </c>
      <c r="E3" t="s">
        <v>25</v>
      </c>
      <c r="F3" t="s">
        <v>48</v>
      </c>
    </row>
    <row r="4">
      <c r="A4">
        <v>1</v>
      </c>
      <c r="B4" t="s">
        <v>83</v>
      </c>
      <c r="C4" t="s">
        <v>82</v>
      </c>
      <c r="D4" s="11">
        <v>0.15</v>
      </c>
      <c r="E4" t="s">
        <v>25</v>
      </c>
      <c r="F4" t="s">
        <v>51</v>
      </c>
    </row>
    <row r="5">
      <c r="A5">
        <v>1</v>
      </c>
      <c r="B5" t="s">
        <v>84</v>
      </c>
      <c r="C5" t="s">
        <v>82</v>
      </c>
      <c r="D5" s="11">
        <v>1</v>
      </c>
      <c r="E5" t="s">
        <v>25</v>
      </c>
      <c r="F5" t="s">
        <v>65</v>
      </c>
    </row>
    <row r="6">
      <c r="A6">
        <v>1</v>
      </c>
      <c r="B6" t="s">
        <v>85</v>
      </c>
      <c r="C6" t="s">
        <v>79</v>
      </c>
      <c r="D6" s="11">
        <v>1.8</v>
      </c>
      <c r="E6" t="s">
        <v>35</v>
      </c>
      <c r="F6" t="s">
        <v>86</v>
      </c>
    </row>
    <row r="7">
      <c r="A7">
        <v>2</v>
      </c>
      <c r="B7" t="s">
        <v>87</v>
      </c>
      <c r="C7" t="s">
        <v>82</v>
      </c>
      <c r="D7" s="11">
        <v>1.26</v>
      </c>
      <c r="E7" t="s">
        <v>25</v>
      </c>
      <c r="F7" t="s">
        <v>71</v>
      </c>
    </row>
    <row r="8">
      <c r="A8">
        <v>2</v>
      </c>
      <c r="B8" t="s">
        <v>88</v>
      </c>
      <c r="C8" t="s">
        <v>82</v>
      </c>
      <c r="D8" s="11">
        <v>0.54</v>
      </c>
      <c r="E8" t="s">
        <v>25</v>
      </c>
      <c r="F8" t="s">
        <v>71</v>
      </c>
    </row>
    <row r="9">
      <c r="A9">
        <v>2</v>
      </c>
      <c r="B9" t="s">
        <v>89</v>
      </c>
      <c r="C9" t="s">
        <v>82</v>
      </c>
      <c r="D9" s="11">
        <v>0.18</v>
      </c>
      <c r="E9" t="s">
        <v>25</v>
      </c>
      <c r="F9" t="s">
        <v>51</v>
      </c>
    </row>
    <row r="10">
      <c r="A10">
        <v>2</v>
      </c>
      <c r="B10" t="s">
        <v>90</v>
      </c>
      <c r="C10" t="s">
        <v>82</v>
      </c>
      <c r="D10" s="11">
        <v>0.18</v>
      </c>
      <c r="E10" t="s">
        <v>25</v>
      </c>
      <c r="F10" t="s">
        <v>51</v>
      </c>
    </row>
    <row r="11">
      <c r="A11">
        <v>2</v>
      </c>
      <c r="B11" t="s">
        <v>91</v>
      </c>
      <c r="C11" t="s">
        <v>82</v>
      </c>
      <c r="D11" s="11">
        <v>0.36</v>
      </c>
      <c r="E11" t="s">
        <v>25</v>
      </c>
      <c r="F11" t="s">
        <v>51</v>
      </c>
    </row>
    <row r="12">
      <c r="A12">
        <v>2</v>
      </c>
      <c r="B12" t="s">
        <v>92</v>
      </c>
      <c r="C12" t="s">
        <v>82</v>
      </c>
      <c r="D12" s="11">
        <v>0.144</v>
      </c>
      <c r="E12" t="s">
        <v>25</v>
      </c>
      <c r="F12" t="s">
        <v>51</v>
      </c>
    </row>
    <row r="13">
      <c r="A13">
        <v>2</v>
      </c>
      <c r="B13" t="s">
        <v>93</v>
      </c>
      <c r="C13" t="s">
        <v>82</v>
      </c>
      <c r="D13" s="11">
        <v>2.7</v>
      </c>
      <c r="E13" t="s">
        <v>35</v>
      </c>
      <c r="F13" t="s">
        <v>34</v>
      </c>
    </row>
    <row r="14">
      <c r="A14">
        <v>2</v>
      </c>
      <c r="B14" t="s">
        <v>94</v>
      </c>
      <c r="C14" t="s">
        <v>79</v>
      </c>
      <c r="D14" s="11">
        <v>1.8</v>
      </c>
      <c r="E14" t="s">
        <v>95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</v>
      </c>
      <c r="E15" t="s">
        <v>25</v>
      </c>
      <c r="F15" t="s">
        <v>38</v>
      </c>
    </row>
    <row r="16">
      <c r="A16">
        <v>2</v>
      </c>
      <c r="B16" t="s">
        <v>98</v>
      </c>
      <c r="C16" t="s">
        <v>82</v>
      </c>
      <c r="D16" s="11">
        <v>0.002</v>
      </c>
      <c r="E16" t="s">
        <v>25</v>
      </c>
      <c r="F16" t="s">
        <v>38</v>
      </c>
    </row>
    <row r="17">
      <c r="A17">
        <v>1</v>
      </c>
      <c r="B17" t="s">
        <v>99</v>
      </c>
      <c r="C17" t="s">
        <v>79</v>
      </c>
      <c r="D17" s="11">
        <v>1</v>
      </c>
      <c r="E17" t="s">
        <v>95</v>
      </c>
      <c r="F17" t="s">
        <v>100</v>
      </c>
    </row>
    <row r="18">
      <c r="A18">
        <v>2</v>
      </c>
      <c r="B18" t="s">
        <v>91</v>
      </c>
      <c r="C18" t="s">
        <v>82</v>
      </c>
      <c r="D18" s="11">
        <v>0.08</v>
      </c>
      <c r="E18" t="s">
        <v>25</v>
      </c>
      <c r="F18" t="s">
        <v>51</v>
      </c>
    </row>
    <row r="19">
      <c r="A19">
        <v>2</v>
      </c>
      <c r="B19" t="s">
        <v>101</v>
      </c>
      <c r="C19" t="s">
        <v>82</v>
      </c>
      <c r="D19" s="11">
        <v>0.05</v>
      </c>
      <c r="E19" t="s">
        <v>25</v>
      </c>
      <c r="F19" t="s">
        <v>51</v>
      </c>
    </row>
    <row r="20">
      <c r="A20">
        <v>2</v>
      </c>
      <c r="B20" t="s">
        <v>102</v>
      </c>
      <c r="C20" t="s">
        <v>79</v>
      </c>
      <c r="D20" s="11">
        <v>0.02</v>
      </c>
      <c r="E20" t="s">
        <v>25</v>
      </c>
      <c r="F20" t="s">
        <v>96</v>
      </c>
    </row>
    <row r="21">
      <c r="A21">
        <v>3</v>
      </c>
      <c r="B21" t="s">
        <v>103</v>
      </c>
      <c r="C21" t="s">
        <v>82</v>
      </c>
      <c r="D21" s="11">
        <v>0.2</v>
      </c>
      <c r="E21" t="s">
        <v>60</v>
      </c>
      <c r="F21" t="s">
        <v>51</v>
      </c>
    </row>
    <row r="22">
      <c r="A22">
        <v>2</v>
      </c>
      <c r="B22" t="s">
        <v>104</v>
      </c>
      <c r="C22" t="s">
        <v>82</v>
      </c>
      <c r="D22" s="11">
        <v>0.001</v>
      </c>
      <c r="E22" t="s">
        <v>25</v>
      </c>
      <c r="F22" t="s">
        <v>43</v>
      </c>
    </row>
    <row r="23">
      <c r="A23">
        <v>2</v>
      </c>
      <c r="B23" t="s">
        <v>105</v>
      </c>
      <c r="C23" t="s">
        <v>82</v>
      </c>
      <c r="D23" s="11">
        <v>0.001</v>
      </c>
      <c r="E23" t="s">
        <v>25</v>
      </c>
      <c r="F23" t="s">
        <v>43</v>
      </c>
    </row>
    <row r="24">
      <c r="A24">
        <v>1</v>
      </c>
      <c r="B24" t="s">
        <v>106</v>
      </c>
      <c r="C24" t="s">
        <v>82</v>
      </c>
      <c r="D24" s="11">
        <v>0.012</v>
      </c>
      <c r="E24" t="s">
        <v>25</v>
      </c>
      <c r="F24" t="s">
        <v>68</v>
      </c>
    </row>
    <row r="25">
      <c r="A25">
        <v>1</v>
      </c>
      <c r="B25" t="s">
        <v>81</v>
      </c>
      <c r="C25" t="s">
        <v>82</v>
      </c>
      <c r="D25" s="11">
        <v>0.04</v>
      </c>
      <c r="E25" t="s">
        <v>25</v>
      </c>
      <c r="F2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— Ciseler finement les oignons, faire le bouquet garni, découper un papier sulfurisé ; mesurer le riz et le fond (1,5 volume de fond pour 1 de riz).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Suer et nacrer — Suer les oignons au beurre sans prolonger, ajouter le riz non lavé et le nacrer en remuant sans arrêt à la spatule : les grains deviennent blancs et nacrés.</t>
        </is>
      </c>
      <c r="E3" t="s" s="14"/>
      <c r="F3"/>
    </row>
    <row r="4">
      <c r="A4" t="s">
        <v>2</v>
      </c>
      <c r="B4">
        <v>3</v>
      </c>
      <c r="C4"/>
      <c r="D4" t="s" s="14">
        <v>113</v>
      </c>
      <c r="E4" t="s" s="14"/>
      <c r="F4"/>
    </row>
    <row r="5">
      <c r="A5" t="s">
        <v>2</v>
      </c>
      <c r="B5">
        <v>4</v>
      </c>
      <c r="C5"/>
      <c r="D5" t="inlineStr" s="14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4"/>
      <c r="F6"/>
    </row>
    <row r="7">
      <c r="A7" t="s">
        <v>2</v>
      </c>
      <c r="B7">
        <v>6</v>
      </c>
      <c r="C7"/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4">
        <v>123</v>
      </c>
      <c r="F10"/>
    </row>
    <row r="11">
      <c r="A11" t="s">
        <v>115</v>
      </c>
      <c r="B11">
        <v>4</v>
      </c>
      <c r="C11" t="s">
        <v>124</v>
      </c>
      <c r="D11" t="s" s="14">
        <v>125</v>
      </c>
      <c r="E11" t="s" s="14"/>
      <c r="F11"/>
    </row>
    <row r="12">
      <c r="A12" t="s">
        <v>115</v>
      </c>
      <c r="B12">
        <v>5</v>
      </c>
      <c r="C12"/>
      <c r="D12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4"/>
      <c r="F12"/>
    </row>
    <row r="13">
      <c r="A13" t="s">
        <v>115</v>
      </c>
      <c r="B13">
        <v>6</v>
      </c>
      <c r="C13"/>
      <c r="D13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4"/>
      <c r="F13"/>
    </row>
    <row r="14">
      <c r="A14" t="s">
        <v>115</v>
      </c>
      <c r="B14">
        <v>7</v>
      </c>
      <c r="C14"/>
      <c r="D14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4"/>
      <c r="F14"/>
    </row>
    <row r="15">
      <c r="A15" t="s">
        <v>126</v>
      </c>
      <c r="B15">
        <v>1</v>
      </c>
      <c r="C15"/>
      <c r="D15" t="s" s="14">
        <v>127</v>
      </c>
      <c r="E15" t="s" s="14"/>
      <c r="F15"/>
    </row>
    <row r="16">
      <c r="A16" t="s">
        <v>126</v>
      </c>
      <c r="B16">
        <v>2</v>
      </c>
      <c r="C16"/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4"/>
      <c r="F16"/>
    </row>
    <row r="17">
      <c r="A17" t="s">
        <v>126</v>
      </c>
      <c r="B17">
        <v>3</v>
      </c>
      <c r="C17"/>
      <c r="D17" t="inlineStr" s="14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131</v>
      </c>
      <c r="C6" s="11">
        <f>'Besoins'!$B$2*0.15</f>
        <v>0.15</v>
      </c>
      <c r="D6" t="s">
        <v>25</v>
      </c>
    </row>
    <row r="7">
      <c r="A7" t="s" s="17">
        <v>132</v>
      </c>
      <c r="B7" t="str" s="14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133</v>
      </c>
      <c r="C8" s="11">
        <f>'Besoins'!$B$2*0.06</f>
        <v>0.06</v>
      </c>
      <c r="D8" t="s">
        <v>25</v>
      </c>
    </row>
    <row r="9">
      <c r="A9"/>
      <c r="B9" t="str">
        <f>Besoins!B19</f>
        <v>Riz long étuvé</v>
      </c>
      <c r="C9" s="11">
        <f>Besoins!E19</f>
        <v>1</v>
      </c>
      <c r="D9" t="str">
        <f>Besoins!F19</f>
        <v>kg</v>
      </c>
    </row>
    <row r="10">
      <c r="A10" t="s" s="17">
        <v>134</v>
      </c>
      <c r="B10" t="str" s="14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135</v>
      </c>
      <c r="C11" s="11">
        <f>'Besoins'!$B$2*1.8</f>
        <v>1.8</v>
      </c>
      <c r="D11" t="s">
        <v>35</v>
      </c>
    </row>
    <row r="12">
      <c r="A12"/>
      <c r="B12" t="s">
        <v>136</v>
      </c>
      <c r="C12" s="11">
        <f>'Besoins'!$B$2*1</f>
        <v>1</v>
      </c>
      <c r="D12" t="s">
        <v>95</v>
      </c>
    </row>
    <row r="13">
      <c r="A13"/>
      <c r="B13" t="str">
        <f>Besoins!B20</f>
        <v>Sel fin de cuisine</v>
      </c>
      <c r="C13" s="11">
        <f>Besoins!E20</f>
        <v>0.012</v>
      </c>
      <c r="D13" t="str">
        <f>Besoins!F20</f>
        <v>kg</v>
      </c>
    </row>
    <row r="14">
      <c r="A14" t="s" s="17">
        <v>137</v>
      </c>
      <c r="B14" t="str" s="14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7">
        <v>138</v>
      </c>
      <c r="B15" t="str" s="14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133</v>
      </c>
      <c r="C16" s="11">
        <f>'Besoins'!$B$2*0.04</f>
        <v>0.04</v>
      </c>
      <c r="D16" t="s">
        <v>25</v>
      </c>
    </row>
    <row r="17">
      <c r="A17" t="s" s="17">
        <v>139</v>
      </c>
      <c r="B17" t="str" s="14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130</v>
      </c>
      <c r="B20" t="str" s="14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8">
        <f>"ℹ "&amp;Procedure!E8</f>
        <v>ℹ</v>
      </c>
      <c r="C21"/>
      <c r="D21"/>
    </row>
    <row r="22">
      <c r="A22" t="s" s="17">
        <v>132</v>
      </c>
      <c r="B22" t="str" s="14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11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11">
        <f>Besoins!E21</f>
        <v>0.54</v>
      </c>
      <c r="D24" t="str">
        <f>Besoins!F21</f>
        <v>kg</v>
      </c>
    </row>
    <row r="25">
      <c r="A25"/>
      <c r="B25" t="str" s="18">
        <f>"ℹ "&amp;Procedure!E9</f>
        <v>ℹ</v>
      </c>
      <c r="C25"/>
      <c r="D25"/>
    </row>
    <row r="26">
      <c r="A26" t="s" s="17">
        <v>134</v>
      </c>
      <c r="B26" t="str" s="14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8">
        <f>"ℹ "&amp;Procedure!E10</f>
        <v>ℹ</v>
      </c>
      <c r="C27"/>
      <c r="D27"/>
    </row>
    <row r="28">
      <c r="A28" t="s" s="17">
        <v>137</v>
      </c>
      <c r="B28" t="str" s="14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11">
        <f>Besoins!E7</f>
        <v>2.7</v>
      </c>
      <c r="D29" t="str">
        <f>Besoins!F7</f>
        <v>lt</v>
      </c>
    </row>
    <row r="30">
      <c r="A30" t="s" s="17">
        <v>138</v>
      </c>
      <c r="B30" t="str" s="14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11">
        <f>Besoins!E13</f>
        <v>0.18</v>
      </c>
      <c r="D31" t="str">
        <f>Besoins!F13</f>
        <v>kg</v>
      </c>
    </row>
    <row r="32">
      <c r="A32"/>
      <c r="B32" t="s">
        <v>131</v>
      </c>
      <c r="C32" s="11">
        <f>'Besoins'!$B$2*0.18</f>
        <v>0.18</v>
      </c>
      <c r="D32" t="s">
        <v>25</v>
      </c>
    </row>
    <row r="33">
      <c r="A33"/>
      <c r="B33" t="s">
        <v>141</v>
      </c>
      <c r="C33" s="11">
        <f>'Besoins'!$B$2*0.36</f>
        <v>0.36</v>
      </c>
      <c r="D33" t="s">
        <v>25</v>
      </c>
    </row>
    <row r="34">
      <c r="A34"/>
      <c r="B34" t="str">
        <f>Besoins!B14</f>
        <v>CÉLERI-BRANCHE vert France cat.I</v>
      </c>
      <c r="C34" s="11">
        <f>Besoins!E14</f>
        <v>0.144</v>
      </c>
      <c r="D34" t="str">
        <f>Besoins!F14</f>
        <v>kg</v>
      </c>
    </row>
    <row r="35">
      <c r="A35"/>
      <c r="B35" t="s">
        <v>142</v>
      </c>
      <c r="C35" s="11">
        <f>'Besoins'!$B$2*1.8</f>
        <v>1.8</v>
      </c>
      <c r="D35" t="s">
        <v>95</v>
      </c>
    </row>
    <row r="36">
      <c r="A36" t="s" s="17">
        <v>139</v>
      </c>
      <c r="B36" t="str" s="14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11">
        <f>Besoins!E9</f>
        <v>0.0018</v>
      </c>
      <c r="D37" t="str">
        <f>Besoins!F9</f>
        <v>kg</v>
      </c>
    </row>
    <row r="38">
      <c r="A38" t="s" s="17">
        <v>143</v>
      </c>
      <c r="B38" t="str" s="14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6">
        <v>144</v>
      </c>
      <c r="B40"/>
      <c r="C40"/>
      <c r="D40"/>
    </row>
    <row r="41">
      <c r="A41" t="s" s="17">
        <v>130</v>
      </c>
      <c r="B41" t="str" s="14">
        <f>Procedure!D15</f>
        <v>Mise en place — Peser et mesurer toutes les denrées, vérifier leur fraîcheur.</v>
      </c>
      <c r="C41"/>
      <c r="D41"/>
    </row>
    <row r="42">
      <c r="A42" t="s" s="17">
        <v>132</v>
      </c>
      <c r="B42" t="str" s="14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7">
        <v>134</v>
      </c>
      <c r="B43" t="str" s="14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141</v>
      </c>
      <c r="C44" s="11">
        <f>'Besoins'!$B$2*0.08</f>
        <v>0.08</v>
      </c>
      <c r="D44" t="s">
        <v>25</v>
      </c>
    </row>
    <row r="45">
      <c r="A45"/>
      <c r="B45" t="str">
        <f>Besoins!B15</f>
        <v>CÉLERI-BRANCHE vert U.E. cat.I</v>
      </c>
      <c r="C45" s="11">
        <f>Besoins!E15</f>
        <v>0.05</v>
      </c>
      <c r="D45" t="str">
        <f>Besoins!F15</f>
        <v>kg</v>
      </c>
    </row>
    <row r="46">
      <c r="A46"/>
      <c r="B46" t="s">
        <v>145</v>
      </c>
      <c r="C46" s="11">
        <f>'Besoins'!$B$2*0.02</f>
        <v>0.02</v>
      </c>
      <c r="D46" t="s">
        <v>25</v>
      </c>
    </row>
    <row r="47">
      <c r="A47"/>
      <c r="B47" t="str">
        <f>Besoins!B11</f>
        <v>Thym séché</v>
      </c>
      <c r="C47" s="11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11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2026-10-30T13:39:04Z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2026-10-30T13:39:04Z</dcterms:modified>
  <cp:revision>1</cp:revision>
</cp:coreProperties>
</file>