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<sst xmlns="http://schemas.openxmlformats.org/spreadsheetml/2006/main" count="68" uniqueCount="68">
  <si>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</si>
  <si>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</si>
  <si>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</si>
  <si>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</si>
  <si>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</si>
  <si>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</si>
  <si>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</si>
  <si>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</si>
  <si>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</si>
  <si>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</si>
  <si>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</si>
  <si>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</si>
  <si>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</si>
  <si>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</si>
  <si>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</si>
  <si>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</si>
  <si>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</si>
  <si>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</si>
  <si>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</si>
  <si>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</si>
  <si>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</si>
  <si>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</si>
  <si>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</si>
  <si>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</si>
  <si>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</si>
  <si>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</si>
  <si>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</si>
  <si>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</si>
  <si>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</si>
  <si>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</si>
  <si>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</si>
  <si>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</si>
  <si>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</si>
  <si>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</si>
  <si>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</si>
  <si>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</si>
  <si>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</si>
  <si>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</si>
  <si>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</si>
  <si>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</si>
  <si>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</si>
  <si>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</si>
  <si>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</si>
  <si>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</si>
  <si>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</si>
  <si>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</si>
  <si>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</si>
  <si>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</si>
  <si>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</si>
  <si>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</si>
  <si>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</si>
  <si>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</si>
  <si>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</si>
  <si>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OEUF (P) (conv.)</t>
  </si>
  <si>
    <t>conversion</t>
  </si>
  <si>
    <t xml:space="preserve">    ↳ Sucre blanc cristal sac 25 kg</t>
  </si>
  <si>
    <t xml:space="preserve">    ↳ Farine de blé T55</t>
  </si>
  <si>
    <t xml:space="preserve">    ↳ Poudre à crème (custard powder) — à réactualiser</t>
  </si>
  <si>
    <t xml:space="preserve">    ↳ Beurre doux 82% MG plaquette</t>
  </si>
  <si>
    <t>Fiche technique — CRÈME PÂTISSIÈRE À LA POUDRE À FLAN</t>
  </si>
  <si>
    <t>CRÈME PÂTISSIÈRE À LA POUDRE À FLAN  GRO_CDR_B547A</t>
  </si>
  <si>
    <t>1.</t>
  </si>
  <si>
    <t>2.</t>
  </si>
  <si>
    <t>3.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</si>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</sst>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9">
        <f>E8*0.56</f>
        <v>0.0224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9">
        <f>E9*6.5</f>
        <v>0.52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3</v>
      </c>
      <c r="G10" s="9">
        <f>E10*5.2</f>
        <v>0.104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28</v>
      </c>
      <c r="G11" s="9">
        <f>E11*1.05</f>
        <v>1.05</v>
      </c>
    </row>
    <row r="12">
      <c r="A12" t="s" s="8">
        <v>29</v>
      </c>
      <c r="B12" t="s">
        <v>30</v>
      </c>
      <c r="C12" t="s">
        <v>31</v>
      </c>
      <c r="D12" s="4">
        <v>6</v>
      </c>
      <c r="E12" s="6">
        <f>D12*$B$2</f>
        <v>6</v>
      </c>
      <c r="F12" t="s">
        <v>15</v>
      </c>
      <c r="G12" s="9">
        <f>E12*0.27</f>
        <v>1.62</v>
      </c>
    </row>
    <row r="13">
      <c r="A13" t="s">
        <v>32</v>
      </c>
      <c r="B13" t="s">
        <v>33</v>
      </c>
      <c r="C13" t="s">
        <v>34</v>
      </c>
      <c r="D13" s="4">
        <v>0.225</v>
      </c>
      <c r="E13" s="6">
        <f>D13*$B$2</f>
        <v>0.225</v>
      </c>
      <c r="F13" t="s">
        <v>3</v>
      </c>
      <c r="G13" s="9">
        <f>E13*0.82</f>
        <v>0.1845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42</v>
      </c>
      <c r="B3">
        <v>2</v>
      </c>
      <c r="C3"/>
      <c r="D3" t="s" s="12">
        <v>44</v>
      </c>
      <c r="E3" t="s" s="12"/>
      <c r="F3"/>
    </row>
    <row r="4">
      <c r="A4" t="s">
        <v>42</v>
      </c>
      <c r="B4">
        <v>3</v>
      </c>
      <c r="C4"/>
      <c r="D4" t="inlineStr" s="12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4" t="s" s="12"/>
      <c r="F4"/>
    </row>
    <row r="5">
      <c r="A5" t="s">
        <v>42</v>
      </c>
      <c r="B5">
        <v>4</v>
      </c>
      <c r="C5"/>
      <c r="D5" t="inlineStr" s="12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2"/>
      <c r="F5"/>
    </row>
    <row r="6">
      <c r="A6" t="s">
        <v>42</v>
      </c>
      <c r="B6">
        <v>5</v>
      </c>
      <c r="C6"/>
      <c r="D6" t="inlineStr" s="12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42</v>
      </c>
      <c r="C2" t="s">
        <v>49</v>
      </c>
      <c r="D2" s="6">
        <f>'Besoins'!$B$2*1.6</f>
        <v>1.6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28</v>
      </c>
    </row>
    <row r="4">
      <c r="A4">
        <v>1</v>
      </c>
      <c r="B4" t="s">
        <v>52</v>
      </c>
      <c r="C4" t="s">
        <v>51</v>
      </c>
      <c r="D4" s="6">
        <f>'Besoins'!$B$2*1</f>
        <v>1</v>
      </c>
      <c r="E4" t="s">
        <v>15</v>
      </c>
    </row>
    <row r="5">
      <c r="A5">
        <v>1</v>
      </c>
      <c r="B5" t="s">
        <v>53</v>
      </c>
      <c r="C5" t="s">
        <v>54</v>
      </c>
      <c r="D5" s="6">
        <f>'Besoins'!$B$2*6</f>
        <v>6</v>
      </c>
      <c r="E5" t="s">
        <v>15</v>
      </c>
    </row>
    <row r="6">
      <c r="A6">
        <v>1</v>
      </c>
      <c r="B6" t="s">
        <v>55</v>
      </c>
      <c r="C6" t="s">
        <v>51</v>
      </c>
      <c r="D6" s="6">
        <f>'Besoins'!$B$2*0.225</f>
        <v>0.225</v>
      </c>
      <c r="E6" t="s">
        <v>3</v>
      </c>
    </row>
    <row r="7">
      <c r="A7">
        <v>1</v>
      </c>
      <c r="B7" t="s">
        <v>56</v>
      </c>
      <c r="C7" t="s">
        <v>51</v>
      </c>
      <c r="D7" s="6">
        <f>'Besoins'!$B$2*0.04</f>
        <v>0.04</v>
      </c>
      <c r="E7" t="s">
        <v>3</v>
      </c>
    </row>
    <row r="8">
      <c r="A8">
        <v>1</v>
      </c>
      <c r="B8" t="s">
        <v>57</v>
      </c>
      <c r="C8" t="s">
        <v>51</v>
      </c>
      <c r="D8" s="6">
        <f>'Besoins'!$B$2*0.08</f>
        <v>0.08</v>
      </c>
      <c r="E8" t="s">
        <v>3</v>
      </c>
    </row>
    <row r="9">
      <c r="A9">
        <v>1</v>
      </c>
      <c r="B9" t="s">
        <v>58</v>
      </c>
      <c r="C9" t="s">
        <v>51</v>
      </c>
      <c r="D9" s="6">
        <f>'Besoins'!$B$2*0.02</f>
        <v>0.02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"GRO_CDR_B547A · PAT.CREAMS.CUITES · référence : "&amp;Besoins!B3&amp;" "&amp;Besoins!C3&amp;" · multiplicateur réglable sur la feuille ""Besoins"""</f>
        <v>GRO_CDR_B547A · PAT.CREAMS.CUITES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Mise en place — Peser et mesurer ; tamiser ensemble la farine et la poudre à flan.</v>
      </c>
      <c r="C5"/>
      <c r="D5"/>
    </row>
    <row r="6">
      <c r="A6" t="s" s="15">
        <v>62</v>
      </c>
      <c r="B6" t="str" s="12">
        <f>Procedure!D3</f>
        <v>Lait — Porter le lait à ébullition dans une grande sauteuse avec la gousse fendue en long.</v>
      </c>
      <c r="C6"/>
      <c r="D6"/>
    </row>
    <row r="7">
      <c r="A7"/>
      <c r="B7" t="str">
        <f>Besoins!B11</f>
        <v>Lait entier UHT 3,5% MG brique 1L</v>
      </c>
      <c r="C7" s="6">
        <f>Besoins!E11</f>
        <v>1</v>
      </c>
      <c r="D7" t="str">
        <f>Besoins!F11</f>
        <v>lt</v>
      </c>
    </row>
    <row r="8">
      <c r="A8"/>
      <c r="B8" t="str">
        <f>Besoins!B7</f>
        <v>VANILLE (baton)</v>
      </c>
      <c r="C8" s="6">
        <f>Besoins!E7</f>
        <v>1</v>
      </c>
      <c r="D8" t="str">
        <f>Besoins!F7</f>
        <v>pc</v>
      </c>
    </row>
    <row r="9">
      <c r="A9" t="s" s="15">
        <v>63</v>
      </c>
      <c r="B9" t="str" s="12">
        <f>Procedure!D4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9"/>
      <c r="D9"/>
    </row>
    <row r="10">
      <c r="A10"/>
      <c r="B10" t="s">
        <v>64</v>
      </c>
      <c r="C10" s="6">
        <f>'Besoins'!$B$2*6</f>
        <v>6</v>
      </c>
      <c r="D10" t="s">
        <v>15</v>
      </c>
    </row>
    <row r="11">
      <c r="A11"/>
      <c r="B11" t="str">
        <f>Besoins!B13</f>
        <v>Sucre blanc cristal sac 25 kg</v>
      </c>
      <c r="C11" s="6">
        <f>Besoins!E13</f>
        <v>0.225</v>
      </c>
      <c r="D11" t="str">
        <f>Besoins!F13</f>
        <v>kg</v>
      </c>
    </row>
    <row r="12">
      <c r="A12"/>
      <c r="B12" t="str">
        <f>Besoins!B8</f>
        <v>Farine de blé T55</v>
      </c>
      <c r="C12" s="6">
        <f>Besoins!E8</f>
        <v>0.04</v>
      </c>
      <c r="D12" t="str">
        <f>Besoins!F8</f>
        <v>kg</v>
      </c>
    </row>
    <row r="13">
      <c r="A13"/>
      <c r="B13" t="str">
        <f>Besoins!B9</f>
        <v>Poudre à crème (custard powder) — à réactualiser</v>
      </c>
      <c r="C13" s="6">
        <f>Besoins!E9</f>
        <v>0.08</v>
      </c>
      <c r="D13" t="str">
        <f>Besoins!F9</f>
        <v>kg</v>
      </c>
    </row>
    <row r="14">
      <c r="A14" t="s" s="15">
        <v>65</v>
      </c>
      <c r="B14" t="str" s="12">
        <f>Procedure!D5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4"/>
      <c r="D14"/>
    </row>
    <row r="15">
      <c r="A15" t="s" s="15">
        <v>66</v>
      </c>
      <c r="B15" t="str" s="12">
        <f>Procedure!D6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5"/>
      <c r="D15"/>
    </row>
    <row r="16">
      <c r="A16"/>
      <c r="B16" t="str">
        <f>Besoins!B10</f>
        <v>Beurre doux 82% MG plaquette</v>
      </c>
      <c r="C16" s="6">
        <f>Besoins!E10</f>
        <v>0.02</v>
      </c>
      <c r="D16" t="str">
        <f>Besoins!F10</f>
        <v>kg</v>
      </c>
    </row>
    <row r="17">
      <c r="A17"/>
      <c r="B17"/>
      <c r="C17"/>
      <c r="D17"/>
    </row>
    <row r="18">
      <c r="A18" t="s" s="16">
        <v>67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