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<sst xmlns="http://schemas.openxmlformats.org/spreadsheetml/2006/main" count="75" uniqueCount="75">
  <si>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</si>
  <si>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</si>
  <si>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</si>
  <si>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kg</t>
  </si>
  <si>
    <t>Quantité obtenue</t>
  </si>
  <si>
    <t>Code</t>
  </si>
  <si>
    <t>Matière première</t>
  </si>
  <si>
    <t>Classe</t>
  </si>
  <si>
    <t>Base (×1, modifiable)</t>
  </si>
  <si>
    <t>Quantité</t>
  </si>
  <si>
    <t>Unité</t>
  </si>
  <si>
    <t>Coût H.T.</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</si>
  <si>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</si>
  <si>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</si>
  <si>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</si>
  <si>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</si>
  <si>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</si>
  <si>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</si>
  <si>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</si>
  <si>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</si>
  <si>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</si>
  <si>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</si>
  <si>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</si>
  <si>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</si>
  <si>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</si>
  <si>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</si>
  <si>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</si>
  <si>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</si>
  <si>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</si>
  <si>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</si>
  <si>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</si>
  <si>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</si>
  <si>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</si>
  <si>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</si>
  <si>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</si>
  <si>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</si>
  <si>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</si>
  <si>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</si>
  <si>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</si>
  <si>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</si>
  <si>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</si>
  <si>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</si>
  <si>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</si>
  <si>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</si>
  <si>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</si>
  <si>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CRÊPES DE SARRASIN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</si>
  <si>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</si>
  <si>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</si>
  <si>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</si>
  <si>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</si>
  <si>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Niveau</t>
  </si>
  <si>
    <t>Composant</t>
  </si>
  <si>
    <t>Type</t>
  </si>
  <si>
    <t>Quantité (× multiplicateur, voir feuille Besoins)</t>
  </si>
  <si>
    <t>recette</t>
  </si>
  <si>
    <t xml:space="preserve">    ↳ Farine de sarrasin (blé noir)</t>
  </si>
  <si>
    <t>matiere</t>
  </si>
  <si>
    <t xml:space="preserve">    ↳ Farine de blé T55</t>
  </si>
  <si>
    <t xml:space="preserve">    ↳ Sel fin de cuisine</t>
  </si>
  <si>
    <t xml:space="preserve">    ↳ Sucre blanc cristal sac 25 kg</t>
  </si>
  <si>
    <t xml:space="preserve">    ↳ OEUF (P) (conv.)</t>
  </si>
  <si>
    <t>conversion</t>
  </si>
  <si>
    <t xml:space="preserve">    ↳ Lait entier UHT 3,5% MG brique 1L</t>
  </si>
  <si>
    <t xml:space="preserve">    ↳ Beurre doux 82% MG plaquette</t>
  </si>
  <si>
    <t xml:space="preserve">    ↳ Huile de tournesol raffinée vrac</t>
  </si>
  <si>
    <t>Fiche technique — PÂTE À CRÊPES DE SARRASIN</t>
  </si>
  <si>
    <t>PÂTE À CRÊPES DE SARRASIN  GRO_CDR_B525A</t>
  </si>
  <si>
    <t>1.</t>
  </si>
  <si>
    <t>2.</t>
  </si>
  <si>
    <t xml:space="preserve">    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</si>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</sst>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1.97</v>
      </c>
      <c r="C3" t="s" s="5">
        <v>3</v>
      </c>
      <c r="D3"/>
      <c r="E3"/>
      <c r="F3"/>
    </row>
    <row r="4">
      <c r="A4" t="s">
        <v>4</v>
      </c>
      <c r="B4" s="6">
        <f>$B$2*B3</f>
        <v>1.97</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3</v>
      </c>
      <c r="G7" s="8">
        <f>E7*2.8</f>
        <v>0.84</v>
      </c>
    </row>
    <row r="8">
      <c r="A8" t="s">
        <v>15</v>
      </c>
      <c r="B8" t="s">
        <v>16</v>
      </c>
      <c r="C8" t="s">
        <v>17</v>
      </c>
      <c r="D8" s="4">
        <v>0.2</v>
      </c>
      <c r="E8" s="6">
        <f>D8*$B$2</f>
        <v>0.2</v>
      </c>
      <c r="F8" t="s">
        <v>3</v>
      </c>
      <c r="G8" s="8">
        <f>E8*0.56</f>
        <v>0.112</v>
      </c>
    </row>
    <row r="9">
      <c r="A9" t="s">
        <v>18</v>
      </c>
      <c r="B9" t="s">
        <v>19</v>
      </c>
      <c r="C9" t="s">
        <v>20</v>
      </c>
      <c r="D9" s="4">
        <v>0.1</v>
      </c>
      <c r="E9" s="6">
        <f>D9*$B$2</f>
        <v>0.1</v>
      </c>
      <c r="F9" t="s">
        <v>21</v>
      </c>
      <c r="G9" s="8">
        <f>E9*1.05</f>
        <v>0.105</v>
      </c>
    </row>
    <row r="10">
      <c r="A10" t="s">
        <v>22</v>
      </c>
      <c r="B10" t="s">
        <v>23</v>
      </c>
      <c r="C10" t="s">
        <v>24</v>
      </c>
      <c r="D10" s="4">
        <v>0.1</v>
      </c>
      <c r="E10" s="6">
        <f>D10*$B$2</f>
        <v>0.1</v>
      </c>
      <c r="F10" t="s">
        <v>3</v>
      </c>
      <c r="G10" s="8">
        <f>E10*5.2</f>
        <v>0.52</v>
      </c>
    </row>
    <row r="11">
      <c r="A11" t="s">
        <v>25</v>
      </c>
      <c r="B11" t="s">
        <v>26</v>
      </c>
      <c r="C11" t="s">
        <v>27</v>
      </c>
      <c r="D11" s="4">
        <v>1</v>
      </c>
      <c r="E11" s="6">
        <f>D11*$B$2</f>
        <v>1</v>
      </c>
      <c r="F11" t="s">
        <v>21</v>
      </c>
      <c r="G11" s="8">
        <f>E11*1.05</f>
        <v>1.05</v>
      </c>
    </row>
    <row r="12">
      <c r="A12" t="s" s="9">
        <v>28</v>
      </c>
      <c r="B12" t="s">
        <v>29</v>
      </c>
      <c r="C12" t="s">
        <v>30</v>
      </c>
      <c r="D12" s="4">
        <v>6</v>
      </c>
      <c r="E12" s="6">
        <f>D12*$B$2</f>
        <v>6</v>
      </c>
      <c r="F12" t="s">
        <v>31</v>
      </c>
      <c r="G12" s="8">
        <f>E12*0.27</f>
        <v>1.62</v>
      </c>
    </row>
    <row r="13">
      <c r="A13" t="s">
        <v>32</v>
      </c>
      <c r="B13" t="s">
        <v>33</v>
      </c>
      <c r="C13" t="s">
        <v>34</v>
      </c>
      <c r="D13" s="4">
        <v>0.01</v>
      </c>
      <c r="E13" s="6">
        <f>D13*$B$2</f>
        <v>0.01</v>
      </c>
      <c r="F13" t="s">
        <v>3</v>
      </c>
      <c r="G13" s="8">
        <f>E13*0.35</f>
        <v>0.0035</v>
      </c>
    </row>
    <row r="14">
      <c r="A14" t="s">
        <v>35</v>
      </c>
      <c r="B14" t="s">
        <v>36</v>
      </c>
      <c r="C14" t="s">
        <v>37</v>
      </c>
      <c r="D14" s="4">
        <v>0.05</v>
      </c>
      <c r="E14" s="6">
        <f>D14*$B$2</f>
        <v>0.05</v>
      </c>
      <c r="F14" t="s">
        <v>3</v>
      </c>
      <c r="G14" s="8">
        <f>E14*0.82</f>
        <v>0.041</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45</v>
      </c>
      <c r="B3">
        <v>2</v>
      </c>
      <c r="C3"/>
      <c r="D3" t="inlineStr" s="12">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2"/>
      <c r="F3"/>
    </row>
    <row r="4">
      <c r="A4" t="s">
        <v>45</v>
      </c>
      <c r="B4">
        <v>3</v>
      </c>
      <c r="C4"/>
      <c r="D4" t="s" s="12">
        <v>47</v>
      </c>
      <c r="E4" t="s" s="12"/>
      <c r="F4"/>
    </row>
    <row r="5">
      <c r="A5" t="s">
        <v>45</v>
      </c>
      <c r="B5">
        <v>4</v>
      </c>
      <c r="C5"/>
      <c r="D5" t="s" s="12">
        <v>48</v>
      </c>
      <c r="E5" t="s" s="12"/>
      <c r="F5"/>
    </row>
    <row r="6">
      <c r="A6" t="s">
        <v>45</v>
      </c>
      <c r="B6">
        <v>5</v>
      </c>
      <c r="C6"/>
      <c r="D6" t="s" s="12">
        <v>49</v>
      </c>
      <c r="E6" t="s" s="12"/>
      <c r="F6"/>
    </row>
    <row r="7">
      <c r="A7" t="s">
        <v>45</v>
      </c>
      <c r="B7">
        <v>6</v>
      </c>
      <c r="C7"/>
      <c r="D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45</v>
      </c>
      <c r="C2" t="s">
        <v>54</v>
      </c>
      <c r="D2" s="6">
        <f>'Besoins'!$B$2*1.97</f>
        <v>1.97</v>
      </c>
      <c r="E2" t="s">
        <v>3</v>
      </c>
    </row>
    <row r="3">
      <c r="A3">
        <v>1</v>
      </c>
      <c r="B3" t="s">
        <v>55</v>
      </c>
      <c r="C3" t="s">
        <v>56</v>
      </c>
      <c r="D3" s="6">
        <f>'Besoins'!$B$2*0.3</f>
        <v>0.3</v>
      </c>
      <c r="E3" t="s">
        <v>3</v>
      </c>
    </row>
    <row r="4">
      <c r="A4">
        <v>1</v>
      </c>
      <c r="B4" t="s">
        <v>57</v>
      </c>
      <c r="C4" t="s">
        <v>56</v>
      </c>
      <c r="D4" s="6">
        <f>'Besoins'!$B$2*0.2</f>
        <v>0.2</v>
      </c>
      <c r="E4" t="s">
        <v>3</v>
      </c>
    </row>
    <row r="5">
      <c r="A5">
        <v>1</v>
      </c>
      <c r="B5" t="s">
        <v>58</v>
      </c>
      <c r="C5" t="s">
        <v>56</v>
      </c>
      <c r="D5" s="6">
        <f>'Besoins'!$B$2*0.01</f>
        <v>0.01</v>
      </c>
      <c r="E5" t="s">
        <v>3</v>
      </c>
    </row>
    <row r="6">
      <c r="A6">
        <v>1</v>
      </c>
      <c r="B6" t="s">
        <v>59</v>
      </c>
      <c r="C6" t="s">
        <v>56</v>
      </c>
      <c r="D6" s="6">
        <f>'Besoins'!$B$2*0.05</f>
        <v>0.05</v>
      </c>
      <c r="E6" t="s">
        <v>3</v>
      </c>
    </row>
    <row r="7">
      <c r="A7">
        <v>1</v>
      </c>
      <c r="B7" t="s">
        <v>60</v>
      </c>
      <c r="C7" t="s">
        <v>61</v>
      </c>
      <c r="D7" s="6">
        <f>'Besoins'!$B$2*6</f>
        <v>6</v>
      </c>
      <c r="E7" t="s">
        <v>31</v>
      </c>
    </row>
    <row r="8">
      <c r="A8">
        <v>1</v>
      </c>
      <c r="B8" t="s">
        <v>62</v>
      </c>
      <c r="C8" t="s">
        <v>56</v>
      </c>
      <c r="D8" s="6">
        <f>'Besoins'!$B$2*1</f>
        <v>1</v>
      </c>
      <c r="E8" t="s">
        <v>21</v>
      </c>
    </row>
    <row r="9">
      <c r="A9">
        <v>1</v>
      </c>
      <c r="B9" t="s">
        <v>63</v>
      </c>
      <c r="C9" t="s">
        <v>56</v>
      </c>
      <c r="D9" s="6">
        <f>'Besoins'!$B$2*0.1</f>
        <v>0.1</v>
      </c>
      <c r="E9" t="s">
        <v>3</v>
      </c>
    </row>
    <row r="10">
      <c r="A10">
        <v>1</v>
      </c>
      <c r="B10" t="s">
        <v>64</v>
      </c>
      <c r="C10" t="s">
        <v>56</v>
      </c>
      <c r="D10" s="6">
        <f>'Besoins'!$B$2*0.1</f>
        <v>0.1</v>
      </c>
      <c r="E10"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65</v>
      </c>
      <c r="B1"/>
      <c r="C1"/>
      <c r="D1"/>
    </row>
    <row r="2">
      <c r="A2" t="str" s="13">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4">
        <v>66</v>
      </c>
      <c r="B4"/>
      <c r="C4"/>
      <c r="D4"/>
    </row>
    <row r="5">
      <c r="A5" t="s" s="15">
        <v>67</v>
      </c>
      <c r="B5" t="str" s="12">
        <f>Procedure!D2</f>
        <v>Mise en place — Peser et mesurer toutes les denrées, vérifier leur fraîcheur.</v>
      </c>
      <c r="C5"/>
      <c r="D5"/>
    </row>
    <row r="6">
      <c r="A6" t="s" s="15">
        <v>68</v>
      </c>
      <c r="B6" t="str" s="12">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Besoins!B7</f>
        <v>Farine de sarrasin (blé noir)</v>
      </c>
      <c r="C7" s="6">
        <f>Besoins!E7</f>
        <v>0.3</v>
      </c>
      <c r="D7" t="str">
        <f>Besoins!F7</f>
        <v>kg</v>
      </c>
    </row>
    <row r="8">
      <c r="A8"/>
      <c r="B8" t="str">
        <f>Besoins!B8</f>
        <v>Farine de blé T55</v>
      </c>
      <c r="C8" s="6">
        <f>Besoins!E8</f>
        <v>0.2</v>
      </c>
      <c r="D8" t="str">
        <f>Besoins!F8</f>
        <v>kg</v>
      </c>
    </row>
    <row r="9">
      <c r="A9"/>
      <c r="B9" t="str">
        <f>Besoins!B13</f>
        <v>Sel fin de cuisine</v>
      </c>
      <c r="C9" s="6">
        <f>Besoins!E13</f>
        <v>0.01</v>
      </c>
      <c r="D9" t="str">
        <f>Besoins!F13</f>
        <v>kg</v>
      </c>
    </row>
    <row r="10">
      <c r="A10"/>
      <c r="B10" t="str">
        <f>Besoins!B14</f>
        <v>Sucre blanc cristal sac 25 kg</v>
      </c>
      <c r="C10" s="6">
        <f>Besoins!E14</f>
        <v>0.05</v>
      </c>
      <c r="D10" t="str">
        <f>Besoins!F14</f>
        <v>kg</v>
      </c>
    </row>
    <row r="11">
      <c r="A11"/>
      <c r="B11" t="s">
        <v>69</v>
      </c>
      <c r="C11" s="6">
        <f>'Besoins'!$B$2*6</f>
        <v>6</v>
      </c>
      <c r="D11" t="s">
        <v>31</v>
      </c>
    </row>
    <row r="12">
      <c r="A12"/>
      <c r="B12" t="str">
        <f>Besoins!B11</f>
        <v>Lait entier UHT 3,5% MG brique 1L</v>
      </c>
      <c r="C12" s="6">
        <f>Besoins!E11</f>
        <v>1</v>
      </c>
      <c r="D12" t="str">
        <f>Besoins!F11</f>
        <v>lt</v>
      </c>
    </row>
    <row r="13">
      <c r="A13" t="s" s="15">
        <v>70</v>
      </c>
      <c r="B13" t="str" s="12">
        <f>Procedure!D4</f>
        <v>Passage — Passer la pâte au chinois étamine pour éliminer grumeaux et germes des œufs.</v>
      </c>
      <c r="C13"/>
      <c r="D13"/>
    </row>
    <row r="14">
      <c r="A14" t="s" s="15">
        <v>71</v>
      </c>
      <c r="B14" t="str" s="12">
        <f>Procedure!D5</f>
        <v>Beurre noisette — Cuire le beurre noisette et le mêler à la pâte passée (après le chinois, sinon il fige au fond si lait et œufs sortent du froid).</v>
      </c>
      <c r="C14"/>
      <c r="D14"/>
    </row>
    <row r="15">
      <c r="A15"/>
      <c r="B15" t="str">
        <f>Besoins!B10</f>
        <v>Beurre doux 82% MG plaquette</v>
      </c>
      <c r="C15" s="6">
        <f>Besoins!E10</f>
        <v>0.1</v>
      </c>
      <c r="D15" t="str">
        <f>Besoins!F10</f>
        <v>kg</v>
      </c>
    </row>
    <row r="16">
      <c r="A16" t="s" s="15">
        <v>72</v>
      </c>
      <c r="B16" t="str" s="12">
        <f>Procedure!D6</f>
        <v>Repos — Filmer la calotte et laisser reposer 20 à 30 min au frais.</v>
      </c>
      <c r="C16"/>
      <c r="D16"/>
    </row>
    <row r="17">
      <c r="A17" t="s" s="15">
        <v>73</v>
      </c>
      <c r="B17" t="str" s="12">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Besoins!B9</f>
        <v>Huile de tournesol raffinée vrac</v>
      </c>
      <c r="C18" s="6">
        <f>Besoins!E9</f>
        <v>0.1</v>
      </c>
      <c r="D18" t="str">
        <f>Besoins!F9</f>
        <v>lt</v>
      </c>
    </row>
    <row r="19">
      <c r="A19"/>
      <c r="B19"/>
      <c r="C19"/>
      <c r="D19"/>
    </row>
    <row r="20">
      <c r="A20" t="s" s="16">
        <v>74</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2026-10-30T14:33:13Z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2026-10-30T14:33:13Z</dcterms:modified>
  <cp:revision>1</cp:revision>
</cp:coreProperties>
</file>