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<sst xmlns="http://schemas.openxmlformats.org/spreadsheetml/2006/main" count="65" uniqueCount="65">
  <si>
    <t>Besoins matière</t>
  </si>
  <si>
    <t>Multiplicateur souhaité</t>
  </si>
  <si>
    <t>Quantité de référence</t>
  </si>
  <si>
    <t>kg</t>
  </si>
  <si>
    <t>Quantité obtenue</t>
  </si>
  <si>
    <t>Code</t>
  </si>
  <si>
    <t>Matière première</t>
  </si>
  <si>
    <t>Classe</t>
  </si>
  <si>
    <t>Base (×1, modifiable)</t>
  </si>
  <si>
    <t>Quantité</t>
  </si>
  <si>
    <t>Unité</t>
  </si>
  <si>
    <t>Coût H.T.</t>
  </si>
  <si>
    <t>EAU</t>
  </si>
  <si>
    <t>Eau (robinet - moy. France 2026)</t>
  </si>
  <si>
    <t>Matières premières</t>
  </si>
  <si>
    <t>lt</t>
  </si>
  <si>
    <t>FAR-T45</t>
  </si>
  <si>
    <t>Farine de blé T45</t>
  </si>
  <si>
    <t>Farines de blé</t>
  </si>
  <si>
    <t>FAR-T55</t>
  </si>
  <si>
    <t>Farine de blé T55</t>
  </si>
  <si>
    <t>HUI-OLIVE-VP</t>
  </si>
  <si>
    <t>Huile d'olive vierge pure</t>
  </si>
  <si>
    <t>Huiles végétales</t>
  </si>
  <si>
    <t>00000047</t>
  </si>
  <si>
    <t>OEUF A3 (PRIX)</t>
  </si>
  <si>
    <t>Oeufs entiers</t>
  </si>
  <si>
    <t>pc</t>
  </si>
  <si>
    <t>SEL-FIN</t>
  </si>
  <si>
    <t>Sel fin de cuisine</t>
  </si>
  <si>
    <t>Sels et condiments de base</t>
  </si>
  <si>
    <t>Total</t>
  </si>
  <si>
    <t>Recette</t>
  </si>
  <si>
    <t>#</t>
  </si>
  <si>
    <t>Verbe</t>
  </si>
  <si>
    <t>Étape</t>
  </si>
  <si>
    <t>Précision technique</t>
  </si>
  <si>
    <t>Durée</t>
  </si>
  <si>
    <t>PÂTE À RAVIOLIS</t>
  </si>
  <si>
    <t>Mise en place — Peser et mesurer toutes les denrées, vérifier leur fraîcheur ; travailler sur un marbre propre.</t>
  </si>
  <si>
    <t>Repos — Diviser la pâte en boules d'une portion (0,080 kg), les fariner légèrement, les envelopper dans un sac alimentaire et les laisser 20 à 30 min au froid.</t>
  </si>
  <si>
    <t>Niveau</t>
  </si>
  <si>
    <t>Composant</t>
  </si>
  <si>
    <t>Type</t>
  </si>
  <si>
    <t>Quantité (× multiplicateur, voir feuille Besoins)</t>
  </si>
  <si>
    <t>recette</t>
  </si>
  <si>
    <t xml:space="preserve">    ↳ Farine de blé T45</t>
  </si>
  <si>
    <t>matiere</t>
  </si>
  <si>
    <t xml:space="preserve">    ↳ Sel fin de cuisine</t>
  </si>
  <si>
    <t xml:space="preserve">    ↳ OEUF (P) (conv.)</t>
  </si>
  <si>
    <t>conversion</t>
  </si>
  <si>
    <t xml:space="preserve">    ↳ JAUNE D'OEUF (P) (conv.)</t>
  </si>
  <si>
    <t xml:space="preserve">    ↳ Eau (robinet - moy. France 2026)</t>
  </si>
  <si>
    <t xml:space="preserve">    ↳ Huile d'olive vierge pure</t>
  </si>
  <si>
    <t xml:space="preserve">    ↳ Farine de blé T55</t>
  </si>
  <si>
    <t>Fiche technique — PÂTE À RAVIOLIS</t>
  </si>
  <si>
    <t>PÂTE À RAVIOLIS  GRO_CDR_B511B</t>
  </si>
  <si>
    <t>1.</t>
  </si>
  <si>
    <t>2.</t>
  </si>
  <si>
    <t xml:space="preserve">    OEUF (P) (conv.)</t>
  </si>
  <si>
    <t xml:space="preserve">    JAUNE D'OEUF (P) (conv.)</t>
  </si>
  <si>
    <t>3.</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</si>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</sst>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0" fillId="0" borderId="0" xfId="0" applyAlignment="1">
      <alignment horizontal="right"/>
    </xf>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1.6</v>
      </c>
      <c r="C3" t="s" s="5">
        <v>3</v>
      </c>
      <c r="D3"/>
      <c r="E3"/>
      <c r="F3"/>
    </row>
    <row r="4">
      <c r="A4" t="s">
        <v>4</v>
      </c>
      <c r="B4" s="6">
        <f>$B$2*B3</f>
        <v>1.6</v>
      </c>
      <c r="C4" t="str">
        <f>C3</f>
        <v>kg</v>
      </c>
      <c r="D4"/>
      <c r="E4"/>
      <c r="F4"/>
    </row>
    <row r="5">
      <c r="A5"/>
      <c r="B5"/>
      <c r="C5"/>
      <c r="D5"/>
      <c r="E5"/>
      <c r="F5"/>
    </row>
    <row r="6">
      <c r="A6" t="s" s="7">
        <v>5</v>
      </c>
      <c r="B6" t="s" s="7">
        <v>6</v>
      </c>
      <c r="C6" t="s" s="7">
        <v>7</v>
      </c>
      <c r="D6" t="s" s="7">
        <v>8</v>
      </c>
      <c r="E6" t="s" s="7">
        <v>9</v>
      </c>
      <c r="F6" t="s" s="7">
        <v>10</v>
      </c>
      <c r="G6" t="s" s="7">
        <v>11</v>
      </c>
    </row>
    <row r="7">
      <c r="A7" t="s">
        <v>12</v>
      </c>
      <c r="B7" t="s">
        <v>13</v>
      </c>
      <c r="C7" t="s">
        <v>14</v>
      </c>
      <c r="D7" s="4">
        <v>0.1</v>
      </c>
      <c r="E7" s="6">
        <f>D7*$B$2</f>
        <v>0.1</v>
      </c>
      <c r="F7" t="s">
        <v>15</v>
      </c>
      <c r="G7" s="8">
        <f>E7*0.0043</f>
        <v>0.00043</v>
      </c>
    </row>
    <row r="8">
      <c r="A8" t="s">
        <v>16</v>
      </c>
      <c r="B8" t="s">
        <v>17</v>
      </c>
      <c r="C8" t="s">
        <v>18</v>
      </c>
      <c r="D8" s="4">
        <v>1</v>
      </c>
      <c r="E8" s="6">
        <f>D8*$B$2</f>
        <v>1</v>
      </c>
      <c r="F8" t="s">
        <v>3</v>
      </c>
      <c r="G8" s="8">
        <f>E8*0.72</f>
        <v>0.72</v>
      </c>
    </row>
    <row r="9">
      <c r="A9" t="s">
        <v>19</v>
      </c>
      <c r="B9" t="s">
        <v>20</v>
      </c>
      <c r="C9" t="s">
        <v>18</v>
      </c>
      <c r="D9" s="4">
        <v>0.1</v>
      </c>
      <c r="E9" s="6">
        <f>D9*$B$2</f>
        <v>0.1</v>
      </c>
      <c r="F9" t="s">
        <v>3</v>
      </c>
      <c r="G9" s="8">
        <f>E9*0.56</f>
        <v>0.056</v>
      </c>
    </row>
    <row r="10">
      <c r="A10" t="s">
        <v>21</v>
      </c>
      <c r="B10" t="s">
        <v>22</v>
      </c>
      <c r="C10" t="s">
        <v>23</v>
      </c>
      <c r="D10" s="4">
        <v>0.1</v>
      </c>
      <c r="E10" s="6">
        <f>D10*$B$2</f>
        <v>0.1</v>
      </c>
      <c r="F10" t="s">
        <v>15</v>
      </c>
      <c r="G10" s="8">
        <f>E10*5.8</f>
        <v>0.58</v>
      </c>
    </row>
    <row r="11">
      <c r="A11" t="s" s="9">
        <v>24</v>
      </c>
      <c r="B11" t="s">
        <v>25</v>
      </c>
      <c r="C11" t="s">
        <v>26</v>
      </c>
      <c r="D11" s="4">
        <v>8</v>
      </c>
      <c r="E11" s="6">
        <f>D11*$B$2</f>
        <v>8</v>
      </c>
      <c r="F11" t="s">
        <v>27</v>
      </c>
      <c r="G11" s="8">
        <f>E11*0.27</f>
        <v>2.16</v>
      </c>
    </row>
    <row r="12">
      <c r="A12" t="s">
        <v>28</v>
      </c>
      <c r="B12" t="s">
        <v>29</v>
      </c>
      <c r="C12" t="s">
        <v>30</v>
      </c>
      <c r="D12" s="4">
        <v>0.02</v>
      </c>
      <c r="E12" s="6">
        <f>D12*$B$2</f>
        <v>0.02</v>
      </c>
      <c r="F12" t="s">
        <v>3</v>
      </c>
      <c r="G12" s="8">
        <f>E12*0.35</f>
        <v>0.007</v>
      </c>
    </row>
    <row r="13">
      <c r="A13"/>
      <c r="B13"/>
      <c r="C13"/>
      <c r="D13"/>
      <c r="E13"/>
      <c r="F13" t="s" s="10">
        <v>31</v>
      </c>
      <c r="G13" s="11">
        <f>SUM(G7:G12)</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32</v>
      </c>
      <c r="B1" t="s" s="7">
        <v>33</v>
      </c>
      <c r="C1" t="s" s="7">
        <v>34</v>
      </c>
      <c r="D1" t="s" s="7">
        <v>35</v>
      </c>
      <c r="E1" t="s" s="7">
        <v>36</v>
      </c>
      <c r="F1" t="s" s="7">
        <v>37</v>
      </c>
    </row>
    <row r="2">
      <c r="A2" t="s">
        <v>38</v>
      </c>
      <c r="B2">
        <v>1</v>
      </c>
      <c r="C2"/>
      <c r="D2" t="s" s="12">
        <v>39</v>
      </c>
      <c r="E2" t="s" s="12"/>
      <c r="F2"/>
    </row>
    <row r="3">
      <c r="A3" t="s">
        <v>38</v>
      </c>
      <c r="B3">
        <v>2</v>
      </c>
      <c r="C3"/>
      <c r="D3" t="inlineStr" s="12">
        <is>
          <t>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t>
        </is>
      </c>
      <c r="E3" t="s" s="12"/>
      <c r="F3"/>
    </row>
    <row r="4">
      <c r="A4" t="s">
        <v>38</v>
      </c>
      <c r="B4">
        <v>3</v>
      </c>
      <c r="C4"/>
      <c r="D4" t="s" s="12">
        <v>40</v>
      </c>
      <c r="E4" t="s" s="12"/>
      <c r="F4"/>
    </row>
    <row r="5">
      <c r="A5" t="s">
        <v>38</v>
      </c>
      <c r="B5">
        <v>4</v>
      </c>
      <c r="C5"/>
      <c r="D5" t="inlineStr" s="12">
        <is>
          <t>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t>
        </is>
      </c>
      <c r="E5" t="s" s="12"/>
      <c r="F5"/>
    </row>
    <row r="6">
      <c r="A6" t="s">
        <v>38</v>
      </c>
      <c r="B6">
        <v>5</v>
      </c>
      <c r="C6"/>
      <c r="D6" t="inlineStr" s="12">
        <is>
          <t>Détaillage — Détailler au laminoir à la largeur voulue (fettucine, tagliatelles, pappardelles…) et débarrasser les pâtes sans épaisseur, sans trop les superposer, sur une grille couverte de papier sulfurisé fariné.</t>
        </is>
      </c>
      <c r="E6" t="s" s="12"/>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41</v>
      </c>
      <c r="B1" t="s" s="7">
        <v>42</v>
      </c>
      <c r="C1" t="s" s="7">
        <v>43</v>
      </c>
      <c r="D1" t="s" s="7">
        <v>44</v>
      </c>
      <c r="E1" t="s" s="7">
        <v>10</v>
      </c>
    </row>
    <row r="2">
      <c r="A2">
        <v>0</v>
      </c>
      <c r="B2" t="s">
        <v>38</v>
      </c>
      <c r="C2" t="s">
        <v>45</v>
      </c>
      <c r="D2" s="6">
        <f>'Besoins'!$B$2*1.6</f>
        <v>1.6</v>
      </c>
      <c r="E2" t="s">
        <v>3</v>
      </c>
    </row>
    <row r="3">
      <c r="A3">
        <v>1</v>
      </c>
      <c r="B3" t="s">
        <v>46</v>
      </c>
      <c r="C3" t="s">
        <v>47</v>
      </c>
      <c r="D3" s="6">
        <f>'Besoins'!$B$2*1</f>
        <v>1</v>
      </c>
      <c r="E3" t="s">
        <v>3</v>
      </c>
    </row>
    <row r="4">
      <c r="A4">
        <v>1</v>
      </c>
      <c r="B4" t="s">
        <v>48</v>
      </c>
      <c r="C4" t="s">
        <v>47</v>
      </c>
      <c r="D4" s="6">
        <f>'Besoins'!$B$2*0.02</f>
        <v>0.02</v>
      </c>
      <c r="E4" t="s">
        <v>3</v>
      </c>
    </row>
    <row r="5">
      <c r="A5">
        <v>1</v>
      </c>
      <c r="B5" t="s">
        <v>49</v>
      </c>
      <c r="C5" t="s">
        <v>50</v>
      </c>
      <c r="D5" s="6">
        <f>'Besoins'!$B$2*6</f>
        <v>6</v>
      </c>
      <c r="E5" t="s">
        <v>27</v>
      </c>
    </row>
    <row r="6">
      <c r="A6">
        <v>1</v>
      </c>
      <c r="B6" t="s">
        <v>51</v>
      </c>
      <c r="C6" t="s">
        <v>50</v>
      </c>
      <c r="D6" s="6">
        <f>'Besoins'!$B$2*4</f>
        <v>4</v>
      </c>
      <c r="E6" t="s">
        <v>27</v>
      </c>
    </row>
    <row r="7">
      <c r="A7">
        <v>1</v>
      </c>
      <c r="B7" t="s">
        <v>52</v>
      </c>
      <c r="C7" t="s">
        <v>47</v>
      </c>
      <c r="D7" s="6">
        <f>'Besoins'!$B$2*0.1</f>
        <v>0.1</v>
      </c>
      <c r="E7" t="s">
        <v>15</v>
      </c>
    </row>
    <row r="8">
      <c r="A8">
        <v>1</v>
      </c>
      <c r="B8" t="s">
        <v>53</v>
      </c>
      <c r="C8" t="s">
        <v>47</v>
      </c>
      <c r="D8" s="6">
        <f>'Besoins'!$B$2*0.1</f>
        <v>0.1</v>
      </c>
      <c r="E8" t="s">
        <v>15</v>
      </c>
    </row>
    <row r="9">
      <c r="A9">
        <v>1</v>
      </c>
      <c r="B9" t="s">
        <v>54</v>
      </c>
      <c r="C9" t="s">
        <v>47</v>
      </c>
      <c r="D9" s="6">
        <f>'Besoins'!$B$2*0.1</f>
        <v>0.1</v>
      </c>
      <c r="E9" t="s">
        <v>3</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55</v>
      </c>
      <c r="B1"/>
      <c r="C1"/>
      <c r="D1"/>
    </row>
    <row r="2">
      <c r="A2" t="str" s="13">
        <f>"GRO_CDR_B511B · CUI.PATES · référence : "&amp;Besoins!B3&amp;" "&amp;Besoins!C3&amp;" · multiplicateur réglable sur la feuille ""Besoins"""</f>
        <v>GRO_CDR_B511B · CUI.PATES · référence : 1,6 kg · multiplicateur réglable sur la feuille </v>
      </c>
      <c r="B2"/>
      <c r="C2"/>
      <c r="D2"/>
    </row>
    <row r="3">
      <c r="A3"/>
      <c r="B3"/>
      <c r="C3"/>
      <c r="D3"/>
    </row>
    <row r="4">
      <c r="A4" t="s" s="14">
        <v>56</v>
      </c>
      <c r="B4"/>
      <c r="C4"/>
      <c r="D4"/>
    </row>
    <row r="5">
      <c r="A5" t="s" s="15">
        <v>57</v>
      </c>
      <c r="B5" t="str" s="12">
        <f>Procedure!D2</f>
        <v>Mise en place — Peser et mesurer toutes les denrées, vérifier leur fraîcheur ; travailler sur un marbre propre.</v>
      </c>
      <c r="C5"/>
      <c r="D5"/>
    </row>
    <row r="6">
      <c r="A6" t="s" s="15">
        <v>58</v>
      </c>
      <c r="B6" t="str" s="12">
        <f>Procedure!D3</f>
        <v>Pâte — Tamiser la farine sur le marbre et la mettre en fontaine. Battre légèrement à la fourchette les œufs avec le sel et, s'il y en a, l'huile et l'eau ; les verser au centre et bien y dissoudre le sel. Incorporer la farine peu à peu en partant du milieu, sans pétrir, et s'arrêter dès que la pâte ne colle plus au marbre.</v>
      </c>
      <c r="C6"/>
      <c r="D6"/>
    </row>
    <row r="7">
      <c r="A7"/>
      <c r="B7" t="str">
        <f>Besoins!B8</f>
        <v>Farine de blé T45</v>
      </c>
      <c r="C7" s="6">
        <f>Besoins!E8</f>
        <v>1</v>
      </c>
      <c r="D7" t="str">
        <f>Besoins!F8</f>
        <v>kg</v>
      </c>
    </row>
    <row r="8">
      <c r="A8"/>
      <c r="B8" t="str">
        <f>Besoins!B12</f>
        <v>Sel fin de cuisine</v>
      </c>
      <c r="C8" s="6">
        <f>Besoins!E12</f>
        <v>0.02</v>
      </c>
      <c r="D8" t="str">
        <f>Besoins!F12</f>
        <v>kg</v>
      </c>
    </row>
    <row r="9">
      <c r="A9"/>
      <c r="B9" t="s">
        <v>59</v>
      </c>
      <c r="C9" s="6">
        <f>'Besoins'!$B$2*6</f>
        <v>6</v>
      </c>
      <c r="D9" t="s">
        <v>27</v>
      </c>
    </row>
    <row r="10">
      <c r="A10"/>
      <c r="B10" t="s">
        <v>60</v>
      </c>
      <c r="C10" s="6">
        <f>'Besoins'!$B$2*4</f>
        <v>4</v>
      </c>
      <c r="D10" t="s">
        <v>27</v>
      </c>
    </row>
    <row r="11">
      <c r="A11"/>
      <c r="B11" t="str">
        <f>Besoins!B7</f>
        <v>Eau (robinet - moy. France 2026)</v>
      </c>
      <c r="C11" s="6">
        <f>Besoins!E7</f>
        <v>0.1</v>
      </c>
      <c r="D11" t="str">
        <f>Besoins!F7</f>
        <v>lt</v>
      </c>
    </row>
    <row r="12">
      <c r="A12"/>
      <c r="B12" t="str">
        <f>Besoins!B10</f>
        <v>Huile d'olive vierge pure</v>
      </c>
      <c r="C12" s="6">
        <f>Besoins!E10</f>
        <v>0.1</v>
      </c>
      <c r="D12" t="str">
        <f>Besoins!F10</f>
        <v>lt</v>
      </c>
    </row>
    <row r="13">
      <c r="A13" t="s" s="15">
        <v>61</v>
      </c>
      <c r="B13" t="str" s="12">
        <f>Procedure!D4</f>
        <v>Repos — Diviser la pâte en boules d'une portion (0,080 kg), les fariner légèrement, les envelopper dans un sac alimentaire et les laisser 20 à 30 min au froid.</v>
      </c>
      <c r="C13"/>
      <c r="D13"/>
    </row>
    <row r="14">
      <c r="A14"/>
      <c r="B14" t="str">
        <f>Besoins!B9</f>
        <v>Farine de blé T55</v>
      </c>
      <c r="C14" s="6">
        <f>Besoins!E9</f>
        <v>0.1</v>
      </c>
      <c r="D14" t="str">
        <f>Besoins!F9</f>
        <v>kg</v>
      </c>
    </row>
    <row r="15">
      <c r="A15" t="s" s="15">
        <v>62</v>
      </c>
      <c r="B15" t="str" s="12">
        <f>Procedure!D5</f>
        <v>Abaisse — Sur le tour légèrement fariné, abaisser chaque boule au rouleau, toujours dans le même sens, en rectangle de la largeur du laminoir ; finir de l'amincir au laminoir en farinant un peu l'abaisse et les rouleaux. Étaler les abaisses très fines sur une grille couverte de papier sulfurisé fariné et les laisser sécher quelques minutes.</v>
      </c>
      <c r="C15"/>
      <c r="D15"/>
    </row>
    <row r="16">
      <c r="A16" t="s" s="15">
        <v>63</v>
      </c>
      <c r="B16" t="str" s="12">
        <f>Procedure!D6</f>
        <v>Détaillage — Détailler au laminoir à la largeur voulue (fettucine, tagliatelles, pappardelles…) et débarrasser les pâtes sans épaisseur, sans trop les superposer, sur une grille couverte de papier sulfurisé fariné.</v>
      </c>
      <c r="C16"/>
      <c r="D16"/>
    </row>
    <row r="17">
      <c r="A17"/>
      <c r="B17"/>
      <c r="C17"/>
      <c r="D17"/>
    </row>
    <row r="18">
      <c r="A18" t="s" s="16">
        <v>64</v>
      </c>
      <c r="B18"/>
      <c r="C18"/>
      <c r="D18"/>
    </row>
  </sheetData>
  <sheetProtection sheet="1" formatRows="0" formatColumns="0"/>
  <mergeCells count="9">
    <mergeCell ref="A1:D1"/>
    <mergeCell ref="A2:D2"/>
    <mergeCell ref="A4:D4"/>
    <mergeCell ref="B5:D5"/>
    <mergeCell ref="B6:D6"/>
    <mergeCell ref="B13:D13"/>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2026-10-30T14:33:18Z</dcterms:created>
  <dc:title>PÂTE À RAVIOLIS</dc:title>
  <dc:subject/>
  <dc:creator>CUIS.web</dc:creator>
  <cp:lastModifiedBy/>
  <cp:keywords/>
  <dc:description>Export automatique — moteur récursif d'origine : Bernard Vandendaele</dc:description>
  <cp:category/>
  <dc:language>en-US</dc:language>
  <dcterms:modified xsi:type="dcterms:W3CDTF">2026-10-30T14:33:18Z</dcterms:modified>
  <cp:revision>1</cp:revision>
</cp:coreProperties>
</file>