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<sst xmlns="http://schemas.openxmlformats.org/spreadsheetml/2006/main" count="85" uniqueCount="85">
  <si>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</si>
  <si>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</si>
  <si>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</si>
  <si>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</si>
  <si>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</si>
  <si>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</si>
  <si>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</si>
  <si>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</si>
  <si>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</si>
  <si>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</si>
  <si>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</si>
  <si>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</si>
  <si>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</si>
  <si>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</si>
  <si>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</si>
  <si>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</si>
  <si>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</si>
  <si>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</si>
  <si>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</si>
  <si>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</si>
  <si>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</si>
  <si>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00000016</t>
  </si>
  <si>
    <t>CONFIT BIGARREAUX</t>
  </si>
  <si>
    <t>Fruits séchés et confits</t>
  </si>
  <si>
    <t>kg</t>
  </si>
  <si>
    <t>ECORCE-ORA-CONF</t>
  </si>
  <si>
    <t>Écorces d'orange confites</t>
  </si>
  <si>
    <t>FRUIT-CONF-MIX</t>
  </si>
  <si>
    <t>Mélange fruits confits (cake)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</si>
  <si>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</si>
  <si>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</si>
  <si>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</si>
  <si>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</si>
  <si>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</si>
  <si>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</si>
  <si>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</si>
  <si>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</si>
  <si>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</si>
  <si>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</si>
  <si>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</si>
  <si>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</si>
  <si>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</si>
  <si>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</si>
  <si>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</si>
  <si>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</si>
  <si>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</si>
  <si>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</si>
  <si>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</si>
  <si>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</si>
  <si>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</si>
  <si>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</si>
  <si>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</si>
  <si>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</si>
  <si>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</si>
  <si>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AU MIEL</t>
  </si>
  <si>
    <t>Dresser et servir — Détailler 35 portions par bac ; servir avec une sauce ou un coulis. Suggestion : nougatine concassée à la place des amandes.</t>
  </si>
  <si>
    <t>Niveau</t>
  </si>
  <si>
    <t>Composant</t>
  </si>
  <si>
    <t>Type</t>
  </si>
  <si>
    <t>Quantité (× multiplicateur, voir feuille Besoins)</t>
  </si>
  <si>
    <t>recette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</si>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</sst>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8">
        <f>E7*0.0043</f>
        <v>0.00172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8">
        <f>E8*16</f>
        <v>3.2</v>
      </c>
    </row>
    <row r="9">
      <c r="A9" t="s">
        <v>19</v>
      </c>
      <c r="B9" t="s">
        <v>20</v>
      </c>
      <c r="C9" t="s">
        <v>18</v>
      </c>
      <c r="D9" s="4">
        <v>0.02</v>
      </c>
      <c r="E9" s="6">
        <f>D9*$B$2</f>
        <v>0.02</v>
      </c>
      <c r="F9" t="s">
        <v>15</v>
      </c>
      <c r="G9" s="8">
        <f>E9*32</f>
        <v>0.64</v>
      </c>
    </row>
    <row r="10">
      <c r="A10" t="s" s="9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24</v>
      </c>
      <c r="G10" s="8">
        <f>E10*5.2553</f>
        <v>1.05106</v>
      </c>
    </row>
    <row r="11">
      <c r="A11" t="s">
        <v>25</v>
      </c>
      <c r="B11" t="s">
        <v>26</v>
      </c>
      <c r="C11" t="s">
        <v>23</v>
      </c>
      <c r="D11" s="4">
        <v>0.2</v>
      </c>
      <c r="E11" s="6">
        <f>D11*$B$2</f>
        <v>0.2</v>
      </c>
      <c r="F11" t="s">
        <v>24</v>
      </c>
      <c r="G11" s="8">
        <f>E11*13</f>
        <v>2.6</v>
      </c>
    </row>
    <row r="12">
      <c r="A12" t="s">
        <v>27</v>
      </c>
      <c r="B12" t="s">
        <v>28</v>
      </c>
      <c r="C12" t="s">
        <v>23</v>
      </c>
      <c r="D12" s="4">
        <v>0.3</v>
      </c>
      <c r="E12" s="6">
        <f>D12*$B$2</f>
        <v>0.3</v>
      </c>
      <c r="F12" t="s">
        <v>24</v>
      </c>
      <c r="G12" s="8">
        <f>E12*7.5</f>
        <v>2.25</v>
      </c>
    </row>
    <row r="13">
      <c r="A13" t="s">
        <v>29</v>
      </c>
      <c r="B13" t="s">
        <v>30</v>
      </c>
      <c r="C13" t="s">
        <v>23</v>
      </c>
      <c r="D13" s="4">
        <v>0.5</v>
      </c>
      <c r="E13" s="6">
        <f>D13*$B$2</f>
        <v>0.5</v>
      </c>
      <c r="F13" t="s">
        <v>24</v>
      </c>
      <c r="G13" s="8">
        <f>E13*3.8</f>
        <v>1.9</v>
      </c>
    </row>
    <row r="14">
      <c r="A14" t="s">
        <v>31</v>
      </c>
      <c r="B14" t="s">
        <v>32</v>
      </c>
      <c r="C14" t="s">
        <v>33</v>
      </c>
      <c r="D14" s="4">
        <v>0.5</v>
      </c>
      <c r="E14" s="6">
        <f>D14*$B$2</f>
        <v>0.5</v>
      </c>
      <c r="F14" t="s">
        <v>24</v>
      </c>
      <c r="G14" s="8">
        <f>E14*10.5</f>
        <v>5.25</v>
      </c>
    </row>
    <row r="15">
      <c r="A15" t="s">
        <v>34</v>
      </c>
      <c r="B15" t="s">
        <v>35</v>
      </c>
      <c r="C15" t="s">
        <v>36</v>
      </c>
      <c r="D15" s="4">
        <v>4</v>
      </c>
      <c r="E15" s="6">
        <f>D15*$B$2</f>
        <v>4</v>
      </c>
      <c r="F15" t="s">
        <v>15</v>
      </c>
      <c r="G15" s="8">
        <f>E15*2.85</f>
        <v>11.4</v>
      </c>
    </row>
    <row r="16">
      <c r="A16" t="s">
        <v>37</v>
      </c>
      <c r="B16" t="s">
        <v>38</v>
      </c>
      <c r="C16" t="s">
        <v>39</v>
      </c>
      <c r="D16" s="4">
        <v>1</v>
      </c>
      <c r="E16" s="6">
        <f>D16*$B$2</f>
        <v>1</v>
      </c>
      <c r="F16" t="s">
        <v>24</v>
      </c>
      <c r="G16" s="8">
        <f>E16*3.2</f>
        <v>3.2</v>
      </c>
    </row>
    <row r="17">
      <c r="A17" t="s">
        <v>40</v>
      </c>
      <c r="B17" t="s">
        <v>41</v>
      </c>
      <c r="C17" t="s">
        <v>42</v>
      </c>
      <c r="D17" s="4">
        <v>0.8</v>
      </c>
      <c r="E17" s="6">
        <f>D17*$B$2</f>
        <v>0.8</v>
      </c>
      <c r="F17" t="s">
        <v>24</v>
      </c>
      <c r="G17" s="8">
        <f>E17*5.8</f>
        <v>4.64</v>
      </c>
    </row>
    <row r="18">
      <c r="A18" t="s">
        <v>43</v>
      </c>
      <c r="B18" t="s">
        <v>44</v>
      </c>
      <c r="C18" t="s">
        <v>42</v>
      </c>
      <c r="D18" s="4">
        <v>0.4</v>
      </c>
      <c r="E18" s="6">
        <f>D18*$B$2</f>
        <v>0.4</v>
      </c>
      <c r="F18" t="s">
        <v>24</v>
      </c>
      <c r="G18" s="8">
        <f>E18*1.8</f>
        <v>0.72</v>
      </c>
    </row>
    <row r="19">
      <c r="A19" t="s">
        <v>45</v>
      </c>
      <c r="B19" t="s">
        <v>46</v>
      </c>
      <c r="C19" t="s">
        <v>42</v>
      </c>
      <c r="D19" s="4">
        <v>0.4</v>
      </c>
      <c r="E19" s="6">
        <f>D19*$B$2</f>
        <v>0.4</v>
      </c>
      <c r="F19" t="s">
        <v>24</v>
      </c>
      <c r="G19" s="8">
        <f>E19*0.82</f>
        <v>0.328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54</v>
      </c>
      <c r="B3">
        <v>2</v>
      </c>
      <c r="C3"/>
      <c r="D3" t="inlineStr" s="12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2"/>
      <c r="F4"/>
    </row>
    <row r="5">
      <c r="A5" t="s">
        <v>54</v>
      </c>
      <c r="B5">
        <v>4</v>
      </c>
      <c r="C5"/>
      <c r="D5" t="inlineStr" s="12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2"/>
      <c r="F5"/>
    </row>
    <row r="6">
      <c r="A6" t="s">
        <v>54</v>
      </c>
      <c r="B6">
        <v>5</v>
      </c>
      <c r="C6"/>
      <c r="D6" t="inlineStr" s="12">
        <is>
          <t>Nougat glacé — À l'écumoire, mélanger délicatement crème fouettée et meringue ; incorporer les fruits confits, les raisins et les amandes, puis le reste de curaçao de la macération.</t>
        </is>
      </c>
      <c r="E6" t="s" s="12"/>
      <c r="F6"/>
    </row>
    <row r="7">
      <c r="A7" t="s">
        <v>54</v>
      </c>
      <c r="B7">
        <v>6</v>
      </c>
      <c r="C7"/>
      <c r="D7" t="inlineStr" s="12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2"/>
      <c r="F7"/>
    </row>
    <row r="8">
      <c r="A8" t="s">
        <v>54</v>
      </c>
      <c r="B8">
        <v>7</v>
      </c>
      <c r="C8"/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54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'Besoins'!$B$2*0.5</f>
        <v>0.5</v>
      </c>
      <c r="E3" t="s">
        <v>24</v>
      </c>
    </row>
    <row r="4">
      <c r="A4">
        <v>1</v>
      </c>
      <c r="B4" t="s">
        <v>63</v>
      </c>
      <c r="C4" t="s">
        <v>62</v>
      </c>
      <c r="D4" s="6">
        <f>'Besoins'!$B$2*0.3</f>
        <v>0.3</v>
      </c>
      <c r="E4" t="s">
        <v>24</v>
      </c>
    </row>
    <row r="5">
      <c r="A5">
        <v>1</v>
      </c>
      <c r="B5" t="s">
        <v>64</v>
      </c>
      <c r="C5" t="s">
        <v>62</v>
      </c>
      <c r="D5" s="6">
        <f>'Besoins'!$B$2*0.2</f>
        <v>0.2</v>
      </c>
      <c r="E5" t="s">
        <v>24</v>
      </c>
    </row>
    <row r="6">
      <c r="A6">
        <v>1</v>
      </c>
      <c r="B6" t="s">
        <v>65</v>
      </c>
      <c r="C6" t="s">
        <v>62</v>
      </c>
      <c r="D6" s="6">
        <f>'Besoins'!$B$2*0.2</f>
        <v>0.2</v>
      </c>
      <c r="E6" t="s">
        <v>24</v>
      </c>
    </row>
    <row r="7">
      <c r="A7">
        <v>1</v>
      </c>
      <c r="B7" t="s">
        <v>66</v>
      </c>
      <c r="C7" t="s">
        <v>62</v>
      </c>
      <c r="D7" s="6">
        <f>'Besoins'!$B$2*0.5</f>
        <v>0.5</v>
      </c>
      <c r="E7" t="s">
        <v>24</v>
      </c>
    </row>
    <row r="8">
      <c r="A8">
        <v>1</v>
      </c>
      <c r="B8" t="s">
        <v>67</v>
      </c>
      <c r="C8" t="s">
        <v>62</v>
      </c>
      <c r="D8" s="6">
        <f>'Besoins'!$B$2*0.2</f>
        <v>0.2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'Besoins'!$B$2*1</f>
        <v>1</v>
      </c>
      <c r="E9" t="s">
        <v>24</v>
      </c>
    </row>
    <row r="10">
      <c r="A10">
        <v>1</v>
      </c>
      <c r="B10" t="s">
        <v>69</v>
      </c>
      <c r="C10" t="s">
        <v>62</v>
      </c>
      <c r="D10" s="6">
        <f>'Besoins'!$B$2*0.4</f>
        <v>0.4</v>
      </c>
      <c r="E10" t="s">
        <v>24</v>
      </c>
    </row>
    <row r="11">
      <c r="A11">
        <v>1</v>
      </c>
      <c r="B11" t="s">
        <v>70</v>
      </c>
      <c r="C11" t="s">
        <v>62</v>
      </c>
      <c r="D11" s="6">
        <f>'Besoins'!$B$2*0.4</f>
        <v>0.4</v>
      </c>
      <c r="E11" t="s">
        <v>24</v>
      </c>
    </row>
    <row r="12">
      <c r="A12">
        <v>1</v>
      </c>
      <c r="B12" t="s">
        <v>71</v>
      </c>
      <c r="C12" t="s">
        <v>62</v>
      </c>
      <c r="D12" s="6">
        <f>'Besoins'!$B$2*0.8</f>
        <v>0.8</v>
      </c>
      <c r="E12" t="s">
        <v>24</v>
      </c>
    </row>
    <row r="13">
      <c r="A13">
        <v>1</v>
      </c>
      <c r="B13" t="s">
        <v>72</v>
      </c>
      <c r="C13" t="s">
        <v>62</v>
      </c>
      <c r="D13" s="6">
        <f>'Besoins'!$B$2*0.4</f>
        <v>0.4</v>
      </c>
      <c r="E13" t="s">
        <v>15</v>
      </c>
    </row>
    <row r="14">
      <c r="A14">
        <v>1</v>
      </c>
      <c r="B14" t="s">
        <v>73</v>
      </c>
      <c r="C14" t="s">
        <v>62</v>
      </c>
      <c r="D14" s="6">
        <f>'Besoins'!$B$2*4</f>
        <v>4</v>
      </c>
      <c r="E14" t="s">
        <v>15</v>
      </c>
    </row>
    <row r="15">
      <c r="A15">
        <v>1</v>
      </c>
      <c r="B15" t="s">
        <v>74</v>
      </c>
      <c r="C15" t="s">
        <v>62</v>
      </c>
      <c r="D15" s="6">
        <f>'Besoins'!$B$2*0.02</f>
        <v>0.02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78</v>
      </c>
      <c r="B6" t="str" s="12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6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6">
        <f>Besoins!E12</f>
        <v>0.3</v>
      </c>
      <c r="D8" t="str">
        <f>Besoins!F12</f>
        <v>kg</v>
      </c>
    </row>
    <row r="9">
      <c r="A9"/>
      <c r="B9" t="str">
        <f>Besoins!B10</f>
        <v>CONFIT BIGARREAUX</v>
      </c>
      <c r="C9" s="6">
        <f>Besoins!E10</f>
        <v>0.2</v>
      </c>
      <c r="D9" t="str">
        <f>Besoins!F10</f>
        <v>kg</v>
      </c>
    </row>
    <row r="10">
      <c r="A10"/>
      <c r="B10" t="str">
        <f>Besoins!B11</f>
        <v>Écorces d'orange confites</v>
      </c>
      <c r="C10" s="6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6">
        <f>Besoins!E14</f>
        <v>0.5</v>
      </c>
      <c r="D11" t="str">
        <f>Besoins!F14</f>
        <v>kg</v>
      </c>
    </row>
    <row r="12">
      <c r="A12"/>
      <c r="B12" t="str">
        <f>Besoins!B8</f>
        <v>Curaçao</v>
      </c>
      <c r="C12" s="6">
        <f>Besoins!E8</f>
        <v>0.2</v>
      </c>
      <c r="D12" t="str">
        <f>Besoins!F8</f>
        <v>lt</v>
      </c>
    </row>
    <row r="13">
      <c r="A13" t="s" s="15">
        <v>79</v>
      </c>
      <c r="B13" t="str" s="12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6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6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6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6">
        <f>Besoins!E17</f>
        <v>0.8</v>
      </c>
      <c r="D17" t="str">
        <f>Besoins!F17</f>
        <v>kg</v>
      </c>
    </row>
    <row r="18">
      <c r="A18"/>
      <c r="B18" t="str">
        <f>Besoins!B7</f>
        <v>Eau (robinet - moy. France 2026)</v>
      </c>
      <c r="C18" s="6">
        <f>Besoins!E7</f>
        <v>0.4</v>
      </c>
      <c r="D18" t="str">
        <f>Besoins!F7</f>
        <v>lt</v>
      </c>
    </row>
    <row r="19">
      <c r="A19" t="s" s="15">
        <v>80</v>
      </c>
      <c r="B19" t="str" s="12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6">
        <f>Besoins!E15</f>
        <v>4</v>
      </c>
      <c r="D20" t="str">
        <f>Besoins!F15</f>
        <v>lt</v>
      </c>
    </row>
    <row r="21">
      <c r="A21"/>
      <c r="B21" t="str">
        <f>Besoins!B9</f>
        <v>Extrait de vanille alcoolisé</v>
      </c>
      <c r="C21" s="6">
        <f>Besoins!E9</f>
        <v>0.02</v>
      </c>
      <c r="D21" t="str">
        <f>Besoins!F9</f>
        <v>lt</v>
      </c>
    </row>
    <row r="22">
      <c r="A22" t="s" s="15">
        <v>81</v>
      </c>
      <c r="B22" t="str" s="12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5">
        <v>82</v>
      </c>
      <c r="B23" t="str" s="12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5">
        <v>83</v>
      </c>
      <c r="B24" t="str" s="12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6">
        <v>84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2026-10-30T15:28:38Z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2026-10-30T15:28:38Z</dcterms:modified>
  <cp:revision>1</cp:revision>
</cp:coreProperties>
</file>