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<sst xmlns="http://schemas.openxmlformats.org/spreadsheetml/2006/main" count="136" uniqueCount="136">
  <si>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</si>
  <si>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</si>
  <si>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CHEESE CAKE</t>
  </si>
  <si>
    <t>Code</t>
  </si>
  <si>
    <t>GRO_CDC_259</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</si>
  <si>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</si>
  <si>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</si>
  <si>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</si>
  <si>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</si>
  <si>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</si>
  <si>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</si>
  <si>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</si>
  <si>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</si>
  <si>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</si>
  <si>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</si>
  <si>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</si>
  <si>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</si>
  <si>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</si>
  <si>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</si>
  <si>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</si>
  <si>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</si>
  <si>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</si>
  <si>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</si>
  <si>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</si>
  <si>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</si>
  <si>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</si>
  <si>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</si>
  <si>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</si>
  <si>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</si>
  <si>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</si>
  <si>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</si>
  <si>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</si>
  <si>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</si>
  <si>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</si>
  <si>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</si>
  <si>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</si>
  <si>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GELATINE</t>
  </si>
  <si>
    <t>Gélatine feuilles (200 bloom)</t>
  </si>
  <si>
    <t>Concentrés et purées cuisines</t>
  </si>
  <si>
    <t>kg</t>
  </si>
  <si>
    <t>FAR-T55</t>
  </si>
  <si>
    <t>Farine de blé T55</t>
  </si>
  <si>
    <t>Farines de blé</t>
  </si>
  <si>
    <t>BEU-DOUX</t>
  </si>
  <si>
    <t>Beurre doux 82% MG plaquette</t>
  </si>
  <si>
    <t>Beurres et margarines</t>
  </si>
  <si>
    <t>CRE-FRAICHE-EP</t>
  </si>
  <si>
    <t>Crème fraîche épaisse 30% MG</t>
  </si>
  <si>
    <t>Crèmes fraîches et laitières</t>
  </si>
  <si>
    <t>CRE-LIQUIDE-30</t>
  </si>
  <si>
    <t>Crème liquide 30% MG UHT</t>
  </si>
  <si>
    <t>ST-MORET-1KG</t>
  </si>
  <si>
    <t>St Moret fromage frais tartiner 1kg</t>
  </si>
  <si>
    <t>Fromages de base cuisine</t>
  </si>
  <si>
    <t>00000047</t>
  </si>
  <si>
    <t>OEUF A3 (PRIX)</t>
  </si>
  <si>
    <t>Oeufs entiers</t>
  </si>
  <si>
    <t>OVO-JAUNE-LIQ</t>
  </si>
  <si>
    <t>Jaune d'oeuf liquide pasteurisé</t>
  </si>
  <si>
    <t>Ovoproduits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</si>
  <si>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</si>
  <si>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</si>
  <si>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</si>
  <si>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</si>
  <si>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</si>
  <si>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</si>
  <si>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</si>
  <si>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</si>
  <si>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</si>
  <si>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</si>
  <si>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</si>
  <si>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</si>
  <si>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</si>
  <si>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</si>
  <si>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</si>
  <si>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SUCRÉE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</si>
  <si>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</si>
  <si>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</si>
  <si>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</si>
  <si>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</si>
  <si>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</si>
  <si>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</si>
  <si>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</si>
  <si>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</si>
  <si>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</si>
  <si>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</si>
  <si>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</si>
  <si>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St Moret fromage frais tartiner 1kg</t>
  </si>
  <si>
    <t xml:space="preserve">    ↳ Crème fraîche épaisse 30% MG</t>
  </si>
  <si>
    <t xml:space="preserve">    ↳ Jaune d'oeuf liquide pasteurisé</t>
  </si>
  <si>
    <t xml:space="preserve">    ↳ OEUF (P)</t>
  </si>
  <si>
    <t xml:space="preserve">        ↳ OEUF (ml)</t>
  </si>
  <si>
    <t xml:space="preserve">            ↳ OEUF A3 (PRIX)</t>
  </si>
  <si>
    <t xml:space="preserve">    ↳ Farine de blé T55</t>
  </si>
  <si>
    <t xml:space="preserve">    ↳ Sucre blanc cristal sac 25 kg</t>
  </si>
  <si>
    <t xml:space="preserve">    ↳ Crème liquide 30% MG UHT</t>
  </si>
  <si>
    <t xml:space="preserve">    ↳ SIROP DE PUNCHAGE</t>
  </si>
  <si>
    <t xml:space="preserve">        ↳ Sucre blanc cristal sac 25 kg</t>
  </si>
  <si>
    <t xml:space="preserve">    ↳ GELATINE FEUILLE (P)</t>
  </si>
  <si>
    <t>Conversions diverses</t>
  </si>
  <si>
    <t xml:space="preserve">        ↳ Gélatine feuilles (200 bloom)</t>
  </si>
  <si>
    <t>Recette</t>
  </si>
  <si>
    <t>#</t>
  </si>
  <si>
    <t>Verbe</t>
  </si>
  <si>
    <t>Étape</t>
  </si>
  <si>
    <t>Précision technique</t>
  </si>
  <si>
    <t>Durée</t>
  </si>
  <si>
    <t>Préparations préliminaires — Beurrer au pinceau 3 bacs GN 1/1 H 35. Préchauffer le four à + 160 °C. Confectionner la pâte sucrée (Fiche 216).</t>
  </si>
  <si>
    <t>Foncer les bacs — Faire 3 pâtons ; abaisser en 55 × 35 cm ; foncer, chiqueter ; piquer les fonds au pique-vite ; réserver 30 minutes au froid.</t>
  </si>
  <si>
    <t>Cuire à blanc — Garnir les fonds de papier sulfurisé et d'une charge ; précuire 10 minutes à + 180 °C ; retirer charge et papier.</t>
  </si>
  <si>
    <t>Dresser — Portionner (35 parts par bac) ; servir avec un coulis ou une compotée de fruits rouges.</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</si>
  <si>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</si>
  <si>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</si>
  <si>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</si>
  <si>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SIROP DE PUNCHAGE</t>
  </si>
  <si>
    <t>Cuire le sirop — Dans une russe, mettre l'eau en premier, puis le sucre. Délayer avant cuisson. Porter à ébullition. Vanner avec une spatule. Écumer la surface.</t>
  </si>
  <si>
    <t>Fiche technique — CHEESE CAKE</t>
  </si>
  <si>
    <t>CHEESE CAKE  GRO_CDC_259</t>
  </si>
  <si>
    <t>1.</t>
  </si>
  <si>
    <t>2.</t>
  </si>
  <si>
    <t xml:space="preserve">    PÂTE SUCRÉE</t>
  </si>
  <si>
    <t>3.</t>
  </si>
  <si>
    <t>4.</t>
  </si>
  <si>
    <t xml:space="preserve">    OEUF (P) (conv.)</t>
  </si>
  <si>
    <t xml:space="preserve">    Farine de blé T55</t>
  </si>
  <si>
    <t xml:space="preserve">    Sucre blanc cristal sac 25 kg</t>
  </si>
  <si>
    <t>5.</t>
  </si>
  <si>
    <t>6.</t>
  </si>
  <si>
    <t>7.</t>
  </si>
  <si>
    <t xml:space="preserve">    SIROP DE PUNCHAGE</t>
  </si>
  <si>
    <t xml:space="preserve">    GELATINE FEUILLE (P) (conv.)</t>
  </si>
  <si>
    <t>8.</t>
  </si>
  <si>
    <t>↳ PÂTE SUCRÉE  GRO_CDC_216</t>
  </si>
  <si>
    <t xml:space="preserve">    Beurre doux 82% MG plaquette</t>
  </si>
  <si>
    <t xml:space="preserve">    Eau (robinet - moy. France 2026)</t>
  </si>
  <si>
    <t>↳ SIROP DE PUNCHAGE  GRO_CDC_229B</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</si>
</sst>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72.625723610811</v>
      </c>
    </row>
    <row r="12">
      <c r="A12" t="s" s="3">
        <v>17</v>
      </c>
      <c r="B12" s="4">
        <v>0.72625723610811</v>
      </c>
    </row>
    <row r="13">
      <c r="A13"/>
      <c r="B13"/>
    </row>
    <row r="14">
      <c r="A14" t="s" s="5">
        <v>18</v>
      </c>
      <c r="B14" t="s" s="5">
        <v>15</v>
      </c>
    </row>
    <row r="15">
      <c r="A15" t="s" s="5">
        <v>19</v>
      </c>
      <c r="B15" s="6">
        <v>72.625723610811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0.218162</v>
      </c>
      <c r="E7" s="11">
        <f>D7*$B$2</f>
        <v>0.218162</v>
      </c>
      <c r="F7" t="s">
        <v>35</v>
      </c>
      <c r="G7" s="4">
        <f>E7*0.0043000032</f>
        <v>0.000938</v>
      </c>
    </row>
    <row r="8">
      <c r="A8" t="s">
        <v>36</v>
      </c>
      <c r="B8" t="s">
        <v>37</v>
      </c>
      <c r="C8" t="s">
        <v>38</v>
      </c>
      <c r="D8" s="9">
        <v>0.036</v>
      </c>
      <c r="E8" s="11">
        <f>D8*$B$2</f>
        <v>0.036</v>
      </c>
      <c r="F8" t="s">
        <v>39</v>
      </c>
      <c r="G8" s="4">
        <f>E8*24</f>
        <v>0.864</v>
      </c>
    </row>
    <row r="9">
      <c r="A9" t="s">
        <v>40</v>
      </c>
      <c r="B9" t="s">
        <v>41</v>
      </c>
      <c r="C9" t="s">
        <v>42</v>
      </c>
      <c r="D9" s="9">
        <v>2.042</v>
      </c>
      <c r="E9" s="11">
        <f>D9*$B$2</f>
        <v>2.042</v>
      </c>
      <c r="F9" t="s">
        <v>39</v>
      </c>
      <c r="G9" s="4">
        <f>E9*0.56</f>
        <v>1.14352</v>
      </c>
    </row>
    <row r="10">
      <c r="A10" t="s">
        <v>43</v>
      </c>
      <c r="B10" t="s">
        <v>44</v>
      </c>
      <c r="C10" t="s">
        <v>45</v>
      </c>
      <c r="D10" s="9">
        <v>0.98</v>
      </c>
      <c r="E10" s="11">
        <f>D10*$B$2</f>
        <v>0.98</v>
      </c>
      <c r="F10" t="s">
        <v>39</v>
      </c>
      <c r="G10" s="4">
        <f>E10*5.2</f>
        <v>5.096</v>
      </c>
    </row>
    <row r="11">
      <c r="A11" t="s">
        <v>46</v>
      </c>
      <c r="B11" t="s">
        <v>47</v>
      </c>
      <c r="C11" t="s">
        <v>48</v>
      </c>
      <c r="D11" s="9">
        <v>1.5</v>
      </c>
      <c r="E11" s="11">
        <f>D11*$B$2</f>
        <v>1.5</v>
      </c>
      <c r="F11" t="s">
        <v>39</v>
      </c>
      <c r="G11" s="4">
        <f>E11*3.1</f>
        <v>4.65</v>
      </c>
    </row>
    <row r="12">
      <c r="A12" t="s">
        <v>49</v>
      </c>
      <c r="B12" t="s">
        <v>50</v>
      </c>
      <c r="C12" t="s">
        <v>48</v>
      </c>
      <c r="D12" s="9">
        <v>2.75</v>
      </c>
      <c r="E12" s="11">
        <f>D12*$B$2</f>
        <v>2.75</v>
      </c>
      <c r="F12" t="s">
        <v>35</v>
      </c>
      <c r="G12" s="4">
        <f>E12*2.6</f>
        <v>7.15</v>
      </c>
    </row>
    <row r="13">
      <c r="A13" t="s">
        <v>51</v>
      </c>
      <c r="B13" t="s">
        <v>52</v>
      </c>
      <c r="C13" t="s">
        <v>53</v>
      </c>
      <c r="D13" s="9">
        <v>5.5</v>
      </c>
      <c r="E13" s="11">
        <f>D13*$B$2</f>
        <v>5.5</v>
      </c>
      <c r="F13" t="s">
        <v>39</v>
      </c>
      <c r="G13" s="4">
        <f>E13*7.8</f>
        <v>42.9</v>
      </c>
    </row>
    <row r="14">
      <c r="A14" t="s" s="12">
        <v>54</v>
      </c>
      <c r="B14" t="s">
        <v>55</v>
      </c>
      <c r="C14" t="s">
        <v>56</v>
      </c>
      <c r="D14" s="9">
        <v>27.84</v>
      </c>
      <c r="E14" s="11">
        <f>D14*$B$2</f>
        <v>27.84</v>
      </c>
      <c r="F14" t="s">
        <v>25</v>
      </c>
      <c r="G14" s="4">
        <f>E14*0.27</f>
        <v>7.5168</v>
      </c>
    </row>
    <row r="15">
      <c r="A15" t="s">
        <v>57</v>
      </c>
      <c r="B15" t="s">
        <v>58</v>
      </c>
      <c r="C15" t="s">
        <v>59</v>
      </c>
      <c r="D15" s="9">
        <v>0.24</v>
      </c>
      <c r="E15" s="11">
        <f>D15*$B$2</f>
        <v>0.24</v>
      </c>
      <c r="F15" t="s">
        <v>39</v>
      </c>
      <c r="G15" s="4">
        <f>E15*5.8</f>
        <v>1.392</v>
      </c>
    </row>
    <row r="16">
      <c r="A16" t="s">
        <v>60</v>
      </c>
      <c r="B16" t="s">
        <v>61</v>
      </c>
      <c r="C16" t="s">
        <v>62</v>
      </c>
      <c r="D16" s="9">
        <v>0.00672</v>
      </c>
      <c r="E16" s="11">
        <f>D16*$B$2</f>
        <v>0.00672</v>
      </c>
      <c r="F16" t="s">
        <v>39</v>
      </c>
      <c r="G16" s="4">
        <f>E16*0.35</f>
        <v>0.002352</v>
      </c>
    </row>
    <row r="17">
      <c r="A17" t="s">
        <v>63</v>
      </c>
      <c r="B17" t="s">
        <v>64</v>
      </c>
      <c r="C17" t="s">
        <v>65</v>
      </c>
      <c r="D17" s="9">
        <v>1.468919</v>
      </c>
      <c r="E17" s="11">
        <f>D17*$B$2</f>
        <v>1.468919</v>
      </c>
      <c r="F17" t="s">
        <v>39</v>
      </c>
      <c r="G17" s="4">
        <f>E17*0.8199999547</f>
        <v>1.204514</v>
      </c>
    </row>
    <row r="18">
      <c r="A18" t="s">
        <v>66</v>
      </c>
      <c r="B18" t="s">
        <v>67</v>
      </c>
      <c r="C18" t="s">
        <v>65</v>
      </c>
      <c r="D18" s="9">
        <v>0.672</v>
      </c>
      <c r="E18" s="11">
        <f>D18*$B$2</f>
        <v>0.672</v>
      </c>
      <c r="F18" t="s">
        <v>39</v>
      </c>
      <c r="G18" s="4">
        <f>E18*1.05</f>
        <v>0.7056</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73</v>
      </c>
      <c r="D3" s="11">
        <v>56</v>
      </c>
      <c r="E3" t="s">
        <v>25</v>
      </c>
      <c r="F3" t="s">
        <v>76</v>
      </c>
    </row>
    <row r="4">
      <c r="A4">
        <v>2</v>
      </c>
      <c r="B4" t="s">
        <v>77</v>
      </c>
      <c r="C4" t="s">
        <v>78</v>
      </c>
      <c r="D4" s="11">
        <v>1.792</v>
      </c>
      <c r="E4" t="s">
        <v>39</v>
      </c>
      <c r="F4" t="s">
        <v>42</v>
      </c>
    </row>
    <row r="5">
      <c r="A5">
        <v>2</v>
      </c>
      <c r="B5" t="s">
        <v>79</v>
      </c>
      <c r="C5" t="s">
        <v>78</v>
      </c>
      <c r="D5" s="11">
        <v>0.896</v>
      </c>
      <c r="E5" t="s">
        <v>39</v>
      </c>
      <c r="F5" t="s">
        <v>45</v>
      </c>
    </row>
    <row r="6">
      <c r="A6">
        <v>2</v>
      </c>
      <c r="B6" t="s">
        <v>80</v>
      </c>
      <c r="C6" t="s">
        <v>78</v>
      </c>
      <c r="D6" s="11">
        <v>0.672</v>
      </c>
      <c r="E6" t="s">
        <v>39</v>
      </c>
      <c r="F6" t="s">
        <v>65</v>
      </c>
    </row>
    <row r="7">
      <c r="A7">
        <v>2</v>
      </c>
      <c r="B7" t="s">
        <v>81</v>
      </c>
      <c r="C7" t="s">
        <v>73</v>
      </c>
      <c r="D7" s="11">
        <v>7.84</v>
      </c>
      <c r="E7" t="s">
        <v>25</v>
      </c>
      <c r="F7" t="s">
        <v>82</v>
      </c>
    </row>
    <row r="8">
      <c r="A8">
        <v>3</v>
      </c>
      <c r="B8" t="s">
        <v>83</v>
      </c>
      <c r="C8" t="s">
        <v>73</v>
      </c>
      <c r="D8" s="11">
        <v>0.431</v>
      </c>
      <c r="E8" t="s">
        <v>35</v>
      </c>
      <c r="F8" t="s">
        <v>82</v>
      </c>
    </row>
    <row r="9">
      <c r="A9">
        <v>4</v>
      </c>
      <c r="B9" t="s">
        <v>84</v>
      </c>
      <c r="C9" t="s">
        <v>78</v>
      </c>
      <c r="D9" s="11">
        <v>7.84</v>
      </c>
      <c r="E9" t="s">
        <v>25</v>
      </c>
      <c r="F9" t="s">
        <v>56</v>
      </c>
    </row>
    <row r="10">
      <c r="A10">
        <v>2</v>
      </c>
      <c r="B10" t="s">
        <v>85</v>
      </c>
      <c r="C10" t="s">
        <v>78</v>
      </c>
      <c r="D10" s="11">
        <v>0.056</v>
      </c>
      <c r="E10" t="s">
        <v>35</v>
      </c>
      <c r="F10" t="s">
        <v>34</v>
      </c>
    </row>
    <row r="11">
      <c r="A11">
        <v>2</v>
      </c>
      <c r="B11" t="s">
        <v>86</v>
      </c>
      <c r="C11" t="s">
        <v>78</v>
      </c>
      <c r="D11" s="11">
        <v>0.007</v>
      </c>
      <c r="E11" t="s">
        <v>39</v>
      </c>
      <c r="F11" t="s">
        <v>62</v>
      </c>
    </row>
    <row r="12">
      <c r="A12">
        <v>2</v>
      </c>
      <c r="B12" t="s">
        <v>79</v>
      </c>
      <c r="C12" t="s">
        <v>78</v>
      </c>
      <c r="D12" s="11">
        <v>0.084</v>
      </c>
      <c r="E12" t="s">
        <v>39</v>
      </c>
      <c r="F12" t="s">
        <v>45</v>
      </c>
    </row>
    <row r="13">
      <c r="A13">
        <v>1</v>
      </c>
      <c r="B13" t="s">
        <v>87</v>
      </c>
      <c r="C13" t="s">
        <v>78</v>
      </c>
      <c r="D13" s="11">
        <v>5.5</v>
      </c>
      <c r="E13" t="s">
        <v>39</v>
      </c>
      <c r="F13" t="s">
        <v>53</v>
      </c>
    </row>
    <row r="14">
      <c r="A14">
        <v>1</v>
      </c>
      <c r="B14" t="s">
        <v>88</v>
      </c>
      <c r="C14" t="s">
        <v>78</v>
      </c>
      <c r="D14" s="11">
        <v>1.5</v>
      </c>
      <c r="E14" t="s">
        <v>39</v>
      </c>
      <c r="F14" t="s">
        <v>48</v>
      </c>
    </row>
    <row r="15">
      <c r="A15">
        <v>1</v>
      </c>
      <c r="B15" t="s">
        <v>89</v>
      </c>
      <c r="C15" t="s">
        <v>78</v>
      </c>
      <c r="D15" s="11">
        <v>0.24</v>
      </c>
      <c r="E15" t="s">
        <v>39</v>
      </c>
      <c r="F15" t="s">
        <v>59</v>
      </c>
    </row>
    <row r="16">
      <c r="A16">
        <v>1</v>
      </c>
      <c r="B16" t="s">
        <v>90</v>
      </c>
      <c r="C16" t="s">
        <v>73</v>
      </c>
      <c r="D16" s="11">
        <v>20</v>
      </c>
      <c r="E16" t="s">
        <v>25</v>
      </c>
      <c r="F16" t="s">
        <v>82</v>
      </c>
    </row>
    <row r="17">
      <c r="A17">
        <v>2</v>
      </c>
      <c r="B17" t="s">
        <v>91</v>
      </c>
      <c r="C17" t="s">
        <v>73</v>
      </c>
      <c r="D17" s="11">
        <v>1.1</v>
      </c>
      <c r="E17" t="s">
        <v>35</v>
      </c>
      <c r="F17" t="s">
        <v>82</v>
      </c>
    </row>
    <row r="18">
      <c r="A18">
        <v>3</v>
      </c>
      <c r="B18" t="s">
        <v>92</v>
      </c>
      <c r="C18" t="s">
        <v>78</v>
      </c>
      <c r="D18" s="11">
        <v>20</v>
      </c>
      <c r="E18" t="s">
        <v>25</v>
      </c>
      <c r="F18" t="s">
        <v>56</v>
      </c>
    </row>
    <row r="19">
      <c r="A19">
        <v>1</v>
      </c>
      <c r="B19" t="s">
        <v>93</v>
      </c>
      <c r="C19" t="s">
        <v>78</v>
      </c>
      <c r="D19" s="11">
        <v>0.25</v>
      </c>
      <c r="E19" t="s">
        <v>39</v>
      </c>
      <c r="F19" t="s">
        <v>42</v>
      </c>
    </row>
    <row r="20">
      <c r="A20">
        <v>1</v>
      </c>
      <c r="B20" t="s">
        <v>94</v>
      </c>
      <c r="C20" t="s">
        <v>78</v>
      </c>
      <c r="D20" s="11">
        <v>1.25</v>
      </c>
      <c r="E20" t="s">
        <v>39</v>
      </c>
      <c r="F20" t="s">
        <v>65</v>
      </c>
    </row>
    <row r="21">
      <c r="A21">
        <v>1</v>
      </c>
      <c r="B21" t="s">
        <v>95</v>
      </c>
      <c r="C21" t="s">
        <v>78</v>
      </c>
      <c r="D21" s="11">
        <v>2.75</v>
      </c>
      <c r="E21" t="s">
        <v>35</v>
      </c>
      <c r="F21" t="s">
        <v>48</v>
      </c>
    </row>
    <row r="22">
      <c r="A22">
        <v>1</v>
      </c>
      <c r="B22" t="s">
        <v>96</v>
      </c>
      <c r="C22" t="s">
        <v>73</v>
      </c>
      <c r="D22" s="11">
        <v>0.3</v>
      </c>
      <c r="E22" t="s">
        <v>35</v>
      </c>
      <c r="F22" t="s">
        <v>76</v>
      </c>
    </row>
    <row r="23">
      <c r="A23">
        <v>2</v>
      </c>
      <c r="B23" t="s">
        <v>97</v>
      </c>
      <c r="C23" t="s">
        <v>78</v>
      </c>
      <c r="D23" s="11">
        <v>0.219</v>
      </c>
      <c r="E23" t="s">
        <v>39</v>
      </c>
      <c r="F23" t="s">
        <v>65</v>
      </c>
    </row>
    <row r="24">
      <c r="A24">
        <v>2</v>
      </c>
      <c r="B24" t="s">
        <v>85</v>
      </c>
      <c r="C24" t="s">
        <v>78</v>
      </c>
      <c r="D24" s="11">
        <v>0.162</v>
      </c>
      <c r="E24" t="s">
        <v>35</v>
      </c>
      <c r="F24" t="s">
        <v>34</v>
      </c>
    </row>
    <row r="25">
      <c r="A25">
        <v>1</v>
      </c>
      <c r="B25" t="s">
        <v>98</v>
      </c>
      <c r="C25" t="s">
        <v>73</v>
      </c>
      <c r="D25" s="11">
        <v>18</v>
      </c>
      <c r="E25" t="s">
        <v>25</v>
      </c>
      <c r="F25" t="s">
        <v>99</v>
      </c>
    </row>
    <row r="26">
      <c r="A26">
        <v>2</v>
      </c>
      <c r="B26" t="s">
        <v>100</v>
      </c>
      <c r="C26" t="s">
        <v>78</v>
      </c>
      <c r="D26" s="11">
        <v>0.036</v>
      </c>
      <c r="E26" t="s">
        <v>39</v>
      </c>
      <c r="F2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107</v>
      </c>
      <c r="E3" t="s" s="14"/>
      <c r="F3"/>
    </row>
    <row r="4">
      <c r="A4" t="s">
        <v>2</v>
      </c>
      <c r="B4">
        <v>3</v>
      </c>
      <c r="C4"/>
      <c r="D4" t="s" s="14">
        <v>108</v>
      </c>
      <c r="E4" t="s" s="14"/>
      <c r="F4"/>
    </row>
    <row r="5">
      <c r="A5" t="s">
        <v>2</v>
      </c>
      <c r="B5">
        <v>4</v>
      </c>
      <c r="C5"/>
      <c r="D5" t="inlineStr" s="14">
        <is>
          <t>Confectionner l'appareil — Au batteur, au fouet, mélanger sans travailler la crème fraîche, le sucre et le St Moret ; incorporer la farine tamisée puis les œufs et les jaunes battus.</t>
        </is>
      </c>
      <c r="E5" t="s" s="14"/>
      <c r="F5"/>
    </row>
    <row r="6">
      <c r="A6" t="s">
        <v>2</v>
      </c>
      <c r="B6">
        <v>5</v>
      </c>
      <c r="C6"/>
      <c r="D6" t="s" s="14">
        <v>109</v>
      </c>
      <c r="E6" t="s" s="14"/>
      <c r="F6"/>
    </row>
    <row r="7">
      <c r="A7" t="s">
        <v>2</v>
      </c>
      <c r="B7">
        <v>6</v>
      </c>
      <c r="C7"/>
      <c r="D7" t="inlineStr" s="14">
        <is>
          <t>Garnir et cuire — Répartir l'appareil ; lisser à 0,5 cm sous le bord (place du glaçage). Cuire à + 110 / 120 °C environ 50 minutes, sans coloration (protéger d'un papier cuisson).</t>
        </is>
      </c>
      <c r="E7" t="s" s="14"/>
      <c r="F7"/>
    </row>
    <row r="8">
      <c r="A8" t="s">
        <v>2</v>
      </c>
      <c r="B8">
        <v>7</v>
      </c>
      <c r="C8"/>
      <c r="D8" t="inlineStr" s="14">
        <is>
          <t>Glaçage (facultatif) — Tremper la gélatine à l'eau froide. Porter à ébullition le sirop et la crème fleurette ; incorporer la gélatine essorée. Laisser refroidir, napper les cheese cakes ; réserver au froid.</t>
        </is>
      </c>
      <c r="E8" t="s" s="14"/>
      <c r="F8"/>
    </row>
    <row r="9">
      <c r="A9" t="s">
        <v>2</v>
      </c>
      <c r="B9">
        <v>8</v>
      </c>
      <c r="C9"/>
      <c r="D9" t="s" s="14">
        <v>110</v>
      </c>
      <c r="E9" t="s" s="14"/>
      <c r="F9"/>
    </row>
    <row r="10">
      <c r="A10" t="s">
        <v>111</v>
      </c>
      <c r="B10">
        <v>1</v>
      </c>
      <c r="C10"/>
      <c r="D10" t="inlineStr" s="14">
        <is>
          <t>Mise en place du poste de travail — Vérifier les D.L.C., peser les denrées, sélectionner le matériel nécessaire. Laver et désinfecter le matériel et le poste de travail en suivant les protocoles.</t>
        </is>
      </c>
      <c r="E10" t="s" s="14"/>
      <c r="F10"/>
    </row>
    <row r="11">
      <c r="A11" t="s">
        <v>111</v>
      </c>
      <c r="B11">
        <v>2</v>
      </c>
      <c r="C11"/>
      <c r="D11"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1" t="s" s="14"/>
      <c r="F11"/>
    </row>
    <row r="12">
      <c r="A12" t="s">
        <v>111</v>
      </c>
      <c r="B12">
        <v>3</v>
      </c>
      <c r="C12"/>
      <c r="D12"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2" t="s" s="14"/>
      <c r="F12"/>
    </row>
    <row r="13">
      <c r="A13" t="s">
        <v>111</v>
      </c>
      <c r="B13">
        <v>4</v>
      </c>
      <c r="C13"/>
      <c r="D13"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3" t="s" s="14"/>
      <c r="F13"/>
    </row>
    <row r="14">
      <c r="A14" t="s">
        <v>111</v>
      </c>
      <c r="B14">
        <v>5</v>
      </c>
      <c r="C14"/>
      <c r="D14"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4" t="s" s="14"/>
      <c r="F14"/>
    </row>
    <row r="15">
      <c r="A15" t="s">
        <v>111</v>
      </c>
      <c r="B15">
        <v>6</v>
      </c>
      <c r="C15"/>
      <c r="D15"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5" t="s" s="14"/>
      <c r="F15"/>
    </row>
    <row r="16">
      <c r="A16" t="s">
        <v>111</v>
      </c>
      <c r="B16">
        <v>7</v>
      </c>
      <c r="C16"/>
      <c r="D16" t="s" s="14">
        <v>112</v>
      </c>
      <c r="E16" t="s" s="14"/>
      <c r="F16"/>
    </row>
    <row r="17">
      <c r="A17" t="s">
        <v>111</v>
      </c>
      <c r="B17">
        <v>8</v>
      </c>
      <c r="C17"/>
      <c r="D17" t="s" s="14">
        <v>113</v>
      </c>
      <c r="E17" t="s" s="14"/>
      <c r="F17"/>
    </row>
    <row r="18">
      <c r="A18" t="s">
        <v>114</v>
      </c>
      <c r="B18">
        <v>1</v>
      </c>
      <c r="C18"/>
      <c r="D18" t="s" s="14">
        <v>115</v>
      </c>
      <c r="E18" t="s" s="14"/>
      <c r="F18"/>
    </row>
    <row r="19">
      <c r="A19" t="s">
        <v>114</v>
      </c>
      <c r="B19">
        <v>2</v>
      </c>
      <c r="C19"/>
      <c r="D19" t="inlineStr" s="14">
        <is>
          <t>Vérifier et utiliser — Vérifier la densité au pèse-sirop. Le sirop de punchage peut être parfumé avec des parfums et alcools. Sert à imbiber les génoises et biscuits divers.</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7">
        <v>116</v>
      </c>
      <c r="B1"/>
      <c r="C1"/>
      <c r="D1"/>
    </row>
    <row r="2">
      <c r="A2" t="str" s="15">
        <f>"GRO_CDC_259 · GRO.DESSERTS · référence : "&amp;Besoins!B3&amp;" "&amp;Besoins!C3&amp;" · multiplicateur réglable sur la feuille ""Besoins"""</f>
        <v>GRO_CDC_259 · GRO.DESSERTS · référence : 100 pc · multiplicateur réglable sur la feuille </v>
      </c>
      <c r="B2"/>
      <c r="C2"/>
      <c r="D2"/>
    </row>
    <row r="3">
      <c r="A3"/>
      <c r="B3"/>
      <c r="C3"/>
      <c r="D3"/>
    </row>
    <row r="4">
      <c r="A4" t="s" s="16">
        <v>117</v>
      </c>
      <c r="B4"/>
      <c r="C4"/>
      <c r="D4"/>
    </row>
    <row r="5">
      <c r="A5" t="s" s="17">
        <v>118</v>
      </c>
      <c r="B5" t="str" s="14">
        <f>Procedure!D2</f>
        <v>Mise en place du poste de travail — Vérifier les D.L.C., peser les denrées, sélectionner le matériel nécessaire. Laver et désinfecter le matériel et le poste de travail en suivant les protocoles.</v>
      </c>
      <c r="C5"/>
      <c r="D5"/>
    </row>
    <row r="6">
      <c r="A6" t="s" s="17">
        <v>119</v>
      </c>
      <c r="B6" t="str" s="14">
        <f>Procedure!D3</f>
        <v>Préparations préliminaires — Beurrer au pinceau 3 bacs GN 1/1 H 35. Préchauffer le four à + 160 °C. Confectionner la pâte sucrée (Fiche 216).</v>
      </c>
      <c r="C6"/>
      <c r="D6"/>
    </row>
    <row r="7">
      <c r="A7"/>
      <c r="B7" t="s">
        <v>120</v>
      </c>
      <c r="C7" s="11">
        <f>'Besoins'!$B$2*56</f>
        <v>56</v>
      </c>
      <c r="D7" t="s">
        <v>25</v>
      </c>
    </row>
    <row r="8">
      <c r="A8" t="s" s="17">
        <v>121</v>
      </c>
      <c r="B8" t="str" s="14">
        <f>Procedure!D4</f>
        <v>Foncer les bacs — Faire 3 pâtons ; abaisser en 55 × 35 cm ; foncer, chiqueter ; piquer les fonds au pique-vite ; réserver 30 minutes au froid.</v>
      </c>
      <c r="C8"/>
      <c r="D8"/>
    </row>
    <row r="9">
      <c r="A9" t="s" s="17">
        <v>122</v>
      </c>
      <c r="B9" t="str" s="14">
        <f>Procedure!D5</f>
        <v>Confectionner l'appareil — Au batteur, au fouet, mélanger sans travailler la crème fraîche, le sucre et le St Moret ; incorporer la farine tamisée puis les œufs et les jaunes battus.</v>
      </c>
      <c r="C9"/>
      <c r="D9"/>
    </row>
    <row r="10">
      <c r="A10"/>
      <c r="B10" t="str">
        <f>Besoins!B13</f>
        <v>St Moret fromage frais tartiner 1kg</v>
      </c>
      <c r="C10" s="11">
        <f>Besoins!E13</f>
        <v>5.5</v>
      </c>
      <c r="D10" t="str">
        <f>Besoins!F13</f>
        <v>kg</v>
      </c>
    </row>
    <row r="11">
      <c r="A11"/>
      <c r="B11" t="str">
        <f>Besoins!B11</f>
        <v>Crème fraîche épaisse 30% MG</v>
      </c>
      <c r="C11" s="11">
        <f>Besoins!E11</f>
        <v>1.5</v>
      </c>
      <c r="D11" t="str">
        <f>Besoins!F11</f>
        <v>kg</v>
      </c>
    </row>
    <row r="12">
      <c r="A12"/>
      <c r="B12" t="str">
        <f>Besoins!B15</f>
        <v>Jaune d'oeuf liquide pasteurisé</v>
      </c>
      <c r="C12" s="11">
        <f>Besoins!E15</f>
        <v>0.24</v>
      </c>
      <c r="D12" t="str">
        <f>Besoins!F15</f>
        <v>kg</v>
      </c>
    </row>
    <row r="13">
      <c r="A13"/>
      <c r="B13" t="s">
        <v>123</v>
      </c>
      <c r="C13" s="11">
        <f>'Besoins'!$B$2*20</f>
        <v>20</v>
      </c>
      <c r="D13" t="s">
        <v>25</v>
      </c>
    </row>
    <row r="14">
      <c r="A14"/>
      <c r="B14" t="s">
        <v>124</v>
      </c>
      <c r="C14" s="11">
        <f>'Besoins'!$B$2*0.25</f>
        <v>0.25</v>
      </c>
      <c r="D14" t="s">
        <v>39</v>
      </c>
    </row>
    <row r="15">
      <c r="A15"/>
      <c r="B15" t="s">
        <v>125</v>
      </c>
      <c r="C15" s="11">
        <f>'Besoins'!$B$2*1.25</f>
        <v>1.25</v>
      </c>
      <c r="D15" t="s">
        <v>39</v>
      </c>
    </row>
    <row r="16">
      <c r="A16" t="s" s="17">
        <v>126</v>
      </c>
      <c r="B16" t="str" s="14">
        <f>Procedure!D6</f>
        <v>Cuire à blanc — Garnir les fonds de papier sulfurisé et d'une charge ; précuire 10 minutes à + 180 °C ; retirer charge et papier.</v>
      </c>
      <c r="C16"/>
      <c r="D16"/>
    </row>
    <row r="17">
      <c r="A17" t="s" s="17">
        <v>127</v>
      </c>
      <c r="B17" t="str" s="14">
        <f>Procedure!D7</f>
        <v>Garnir et cuire — Répartir l'appareil ; lisser à 0,5 cm sous le bord (place du glaçage). Cuire à + 110 / 120 °C environ 50 minutes, sans coloration (protéger d'un papier cuisson).</v>
      </c>
      <c r="C17"/>
      <c r="D17"/>
    </row>
    <row r="18">
      <c r="A18" t="s" s="17">
        <v>128</v>
      </c>
      <c r="B18" t="str" s="14">
        <f>Procedure!D8</f>
        <v>Glaçage (facultatif) — Tremper la gélatine à l'eau froide. Porter à ébullition le sirop et la crème fleurette ; incorporer la gélatine essorée. Laisser refroidir, napper les cheese cakes ; réserver au froid.</v>
      </c>
      <c r="C18"/>
      <c r="D18"/>
    </row>
    <row r="19">
      <c r="A19"/>
      <c r="B19" t="str">
        <f>Besoins!B12</f>
        <v>Crème liquide 30% MG UHT</v>
      </c>
      <c r="C19" s="11">
        <f>Besoins!E12</f>
        <v>2.75</v>
      </c>
      <c r="D19" t="str">
        <f>Besoins!F12</f>
        <v>lt</v>
      </c>
    </row>
    <row r="20">
      <c r="A20"/>
      <c r="B20" t="s">
        <v>129</v>
      </c>
      <c r="C20" s="11">
        <f>'Besoins'!$B$2*0.3</f>
        <v>0.3</v>
      </c>
      <c r="D20" t="s">
        <v>35</v>
      </c>
    </row>
    <row r="21">
      <c r="A21"/>
      <c r="B21" t="s">
        <v>130</v>
      </c>
      <c r="C21" s="11">
        <f>'Besoins'!$B$2*18</f>
        <v>18</v>
      </c>
      <c r="D21" t="s">
        <v>25</v>
      </c>
    </row>
    <row r="22">
      <c r="A22" t="s" s="17">
        <v>131</v>
      </c>
      <c r="B22" t="str" s="14">
        <f>Procedure!D9</f>
        <v>Dresser — Portionner (35 parts par bac) ; servir avec un coulis ou une compotée de fruits rouges.</v>
      </c>
      <c r="C22"/>
      <c r="D22"/>
    </row>
    <row r="23">
      <c r="A23"/>
      <c r="B23"/>
      <c r="C23"/>
      <c r="D23"/>
    </row>
    <row r="24">
      <c r="A24" t="s" s="16">
        <v>132</v>
      </c>
      <c r="B24"/>
      <c r="C24"/>
      <c r="D24"/>
    </row>
    <row r="25">
      <c r="A25" t="s" s="17">
        <v>118</v>
      </c>
      <c r="B25" t="str" s="14">
        <f>Procedure!D10</f>
        <v>Mise en place du poste de travail — Vérifier les D.L.C., peser les denrées, sélectionner le matériel nécessaire. Laver et désinfecter le matériel et le poste de travail en suivant les protocoles.</v>
      </c>
      <c r="C25"/>
      <c r="D25"/>
    </row>
    <row r="26">
      <c r="A26" t="s" s="17">
        <v>119</v>
      </c>
      <c r="B26" t="str" s="14">
        <f>Procedure!D11</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6"/>
      <c r="D26"/>
    </row>
    <row r="27">
      <c r="A27"/>
      <c r="B27" t="s">
        <v>133</v>
      </c>
      <c r="C27" s="11">
        <f>'Besoins'!$B$2*0.896</f>
        <v>0.896</v>
      </c>
      <c r="D27" t="s">
        <v>39</v>
      </c>
    </row>
    <row r="28">
      <c r="A28" t="s" s="17">
        <v>121</v>
      </c>
      <c r="B28" t="str" s="14">
        <f>Procedure!D12</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28"/>
      <c r="D28"/>
    </row>
    <row r="29">
      <c r="A29"/>
      <c r="B29" t="s">
        <v>124</v>
      </c>
      <c r="C29" s="11">
        <f>'Besoins'!$B$2*1.792</f>
        <v>1.792</v>
      </c>
      <c r="D29" t="s">
        <v>39</v>
      </c>
    </row>
    <row r="30">
      <c r="A30"/>
      <c r="B30" t="s">
        <v>133</v>
      </c>
      <c r="C30" s="11">
        <f>'Besoins'!$B$2*0.896</f>
        <v>0.896</v>
      </c>
      <c r="D30" t="s">
        <v>39</v>
      </c>
    </row>
    <row r="31">
      <c r="A31"/>
      <c r="B31" t="str">
        <f>Besoins!B18</f>
        <v>Sucre glace tamisé</v>
      </c>
      <c r="C31" s="11">
        <f>Besoins!E18</f>
        <v>0.672</v>
      </c>
      <c r="D31" t="str">
        <f>Besoins!F18</f>
        <v>kg</v>
      </c>
    </row>
    <row r="32">
      <c r="A32"/>
      <c r="B32" t="s">
        <v>123</v>
      </c>
      <c r="C32" s="11">
        <f>'Besoins'!$B$2*7.84</f>
        <v>7.84</v>
      </c>
      <c r="D32" t="s">
        <v>25</v>
      </c>
    </row>
    <row r="33">
      <c r="A33"/>
      <c r="B33" t="s">
        <v>134</v>
      </c>
      <c r="C33" s="11">
        <f>'Besoins'!$B$2*0.056</f>
        <v>0.056</v>
      </c>
      <c r="D33" t="s">
        <v>35</v>
      </c>
    </row>
    <row r="34">
      <c r="A34"/>
      <c r="B34" t="str">
        <f>Besoins!B16</f>
        <v>Sel fin de cuisine</v>
      </c>
      <c r="C34" s="11">
        <f>Besoins!E16</f>
        <v>0.00672</v>
      </c>
      <c r="D34" t="str">
        <f>Besoins!F16</f>
        <v>kg</v>
      </c>
    </row>
    <row r="35">
      <c r="A35" t="s" s="17">
        <v>122</v>
      </c>
      <c r="B35" t="str" s="14">
        <f>Procedure!D13</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5"/>
      <c r="D35"/>
    </row>
    <row r="36">
      <c r="A36" t="s" s="17">
        <v>126</v>
      </c>
      <c r="B36" t="str" s="14">
        <f>Procedure!D14</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6"/>
      <c r="D36"/>
    </row>
    <row r="37">
      <c r="A37" t="s" s="17">
        <v>127</v>
      </c>
      <c r="B37" t="str" s="14">
        <f>Procedure!D15</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7"/>
      <c r="D37"/>
    </row>
    <row r="38">
      <c r="A38" t="s" s="17">
        <v>128</v>
      </c>
      <c r="B38" t="str" s="14">
        <f>Procedure!D16</f>
        <v>Garnir les tartes — Garnir les fonds avec une crème (pâtissière, frangipane, etc.) et disposer les fruits sur la crème.</v>
      </c>
      <c r="C38"/>
      <c r="D38"/>
    </row>
    <row r="39">
      <c r="A39" t="s" s="17">
        <v>131</v>
      </c>
      <c r="B39" t="str" s="14">
        <f>Procedure!D17</f>
        <v>Suggestion — On peut faire aussi de la pâte sucrée à partir d'une pâte à foncer, en augmentant le poids du sucre à raison de 250g au kilo de farine.</v>
      </c>
      <c r="C39"/>
      <c r="D39"/>
    </row>
    <row r="40">
      <c r="A40"/>
      <c r="B40"/>
      <c r="C40"/>
      <c r="D40"/>
    </row>
    <row r="41">
      <c r="A41" t="s" s="16">
        <v>135</v>
      </c>
      <c r="B41"/>
      <c r="C41"/>
      <c r="D41"/>
    </row>
    <row r="42">
      <c r="A42" t="s" s="17">
        <v>118</v>
      </c>
      <c r="B42" t="str" s="14">
        <f>Procedure!D18</f>
        <v>Cuire le sirop — Dans une russe, mettre l'eau en premier, puis le sucre. Délayer avant cuisson. Porter à ébullition. Vanner avec une spatule. Écumer la surface.</v>
      </c>
      <c r="C42"/>
      <c r="D42"/>
    </row>
    <row r="43">
      <c r="A43"/>
      <c r="B43" t="s">
        <v>125</v>
      </c>
      <c r="C43" s="11">
        <f>'Besoins'!$B$2*0.2189189189</f>
        <v>0.218919</v>
      </c>
      <c r="D43" t="s">
        <v>39</v>
      </c>
    </row>
    <row r="44">
      <c r="A44"/>
      <c r="B44" t="s">
        <v>134</v>
      </c>
      <c r="C44" s="11">
        <f>'Besoins'!$B$2*0.1621621622</f>
        <v>0.162162</v>
      </c>
      <c r="D44" t="s">
        <v>35</v>
      </c>
    </row>
    <row r="45">
      <c r="A45" t="s" s="17">
        <v>119</v>
      </c>
      <c r="B45" t="str" s="14">
        <f>Procedure!D19</f>
        <v>Vérifier et utiliser — Vérifier la densité au pèse-sirop. Le sirop de punchage peut être parfumé avec des parfums et alcools. Sert à imbiber les génoises et biscuits divers.</v>
      </c>
      <c r="C45"/>
      <c r="D45"/>
    </row>
    <row r="46">
      <c r="A46"/>
      <c r="B46"/>
      <c r="C46"/>
      <c r="D46"/>
    </row>
    <row r="47">
      <c r="A47" t="s" s="18">
        <v>22</v>
      </c>
      <c r="B47"/>
      <c r="C47"/>
      <c r="D47"/>
    </row>
  </sheetData>
  <sheetProtection sheet="1" formatRows="0" formatColumns="0"/>
  <mergeCells count="24">
    <mergeCell ref="A1:D1"/>
    <mergeCell ref="A2:D2"/>
    <mergeCell ref="A4:D4"/>
    <mergeCell ref="B5:D5"/>
    <mergeCell ref="B6:D6"/>
    <mergeCell ref="B8:D8"/>
    <mergeCell ref="B9:D9"/>
    <mergeCell ref="B16:D16"/>
    <mergeCell ref="B17:D17"/>
    <mergeCell ref="B18:D18"/>
    <mergeCell ref="B22:D22"/>
    <mergeCell ref="A24:D24"/>
    <mergeCell ref="B25:D25"/>
    <mergeCell ref="B26:D26"/>
    <mergeCell ref="B28:D28"/>
    <mergeCell ref="B35:D35"/>
    <mergeCell ref="B36:D36"/>
    <mergeCell ref="B37:D37"/>
    <mergeCell ref="B38:D38"/>
    <mergeCell ref="B39:D39"/>
    <mergeCell ref="A41:D41"/>
    <mergeCell ref="B42:D42"/>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2026-10-30T15:20:09Z</dcterms:created>
  <dc:title>CHEESE CAKE</dc:title>
  <dc:subject/>
  <dc:creator>CUIS.web</dc:creator>
  <cp:lastModifiedBy/>
  <cp:keywords/>
  <dc:description>Export automatique — moteur récursif d'origine : Bernard Vandendaele</dc:description>
  <cp:category/>
  <dc:language>en-US</dc:language>
  <dcterms:modified xsi:type="dcterms:W3CDTF">2026-10-30T15:20:09Z</dcterms:modified>
  <cp:revision>1</cp:revision>
</cp:coreProperties>
</file>