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<sst xmlns="http://schemas.openxmlformats.org/spreadsheetml/2006/main" count="93" uniqueCount="93">
  <si>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</si>
  <si>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</si>
  <si>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</si>
  <si>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</si>
  <si>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</si>
  <si>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</si>
  <si>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</si>
  <si>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</si>
  <si>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</si>
  <si>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</si>
  <si>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</si>
  <si>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</si>
  <si>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</si>
  <si>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</si>
  <si>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</si>
  <si>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</si>
  <si>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</si>
  <si>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</si>
  <si>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</si>
  <si>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</si>
  <si>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</si>
  <si>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</si>
  <si>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</si>
  <si>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</si>
  <si>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</si>
  <si>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</si>
  <si>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</si>
  <si>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</si>
  <si>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</si>
  <si>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</si>
  <si>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</si>
  <si>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</si>
  <si>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</si>
  <si>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</si>
  <si>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</si>
  <si>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</si>
  <si>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</si>
  <si>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</si>
  <si>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</si>
  <si>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</si>
  <si>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</si>
  <si>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</si>
  <si>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</si>
  <si>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</si>
  <si>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</si>
  <si>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</si>
  <si>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</si>
  <si>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</si>
  <si>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</si>
  <si>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</si>
  <si>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</si>
  <si>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</si>
  <si>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</si>
  <si>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</si>
  <si>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</si>
  <si>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</si>
  <si>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</si>
  <si>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</si>
  <si>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</si>
  <si>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</si>
  <si>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</si>
  <si>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</si>
  <si>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</si>
  <si>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</si>
  <si>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</si>
  <si>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JAVANAIS (FEUILLES)</t>
  </si>
  <si>
    <t xml:space="preserve">        ↳ BISCUIT JAVANAIS</t>
  </si>
  <si>
    <t xml:space="preserve">            ↳ BROYAGE D'AMANDES 50/50</t>
  </si>
  <si>
    <t>matiere</t>
  </si>
  <si>
    <t xml:space="preserve">            ↳ BLANC D'OEUF (P) (conv.)</t>
  </si>
  <si>
    <t>conversion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</si>
  <si>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</si>
  <si>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</si>
  <si>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</si>
  <si>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</si>
  <si>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</si>
  <si>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 (robinet - moy. France 2026)</t>
  </si>
  <si>
    <t xml:space="preserve">            ↳ OEUF (P) (conv.)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</si>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</sst>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 s="9">
        <v>16</v>
      </c>
      <c r="B8" t="s">
        <v>17</v>
      </c>
      <c r="C8" t="s">
        <v>18</v>
      </c>
      <c r="D8" s="4">
        <v>0.13</v>
      </c>
      <c r="E8" s="6">
        <f>D8*$B$2</f>
        <v>0.13</v>
      </c>
      <c r="F8" t="s">
        <v>19</v>
      </c>
      <c r="G8" s="8">
        <f>E8*3.1247</f>
        <v>0.406211</v>
      </c>
    </row>
    <row r="9">
      <c r="A9" t="s" s="9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15</v>
      </c>
      <c r="G9" s="8">
        <f>E9*8.6763</f>
        <v>0.433815</v>
      </c>
    </row>
    <row r="10">
      <c r="A10" t="s" s="9">
        <v>23</v>
      </c>
      <c r="B10" t="s">
        <v>24</v>
      </c>
      <c r="C10" t="s">
        <v>25</v>
      </c>
      <c r="D10" s="4">
        <v>1.2</v>
      </c>
      <c r="E10" s="6">
        <f>D10*$B$2</f>
        <v>1.2</v>
      </c>
      <c r="F10" t="s">
        <v>19</v>
      </c>
      <c r="G10" s="8">
        <f>E10*3.3465666667</f>
        <v>4.01588</v>
      </c>
    </row>
    <row r="11">
      <c r="A11" t="s" s="9">
        <v>26</v>
      </c>
      <c r="B11" t="s">
        <v>27</v>
      </c>
      <c r="C11" t="s">
        <v>28</v>
      </c>
      <c r="D11" s="4">
        <v>0.15</v>
      </c>
      <c r="E11" s="6">
        <f>D11*$B$2</f>
        <v>0.15</v>
      </c>
      <c r="F11" t="s">
        <v>19</v>
      </c>
      <c r="G11" s="8">
        <f>E11*0.022064</f>
        <v>0.00331</v>
      </c>
    </row>
    <row r="12">
      <c r="A12" t="s" s="9">
        <v>29</v>
      </c>
      <c r="B12" t="s">
        <v>30</v>
      </c>
      <c r="C12" t="s">
        <v>31</v>
      </c>
      <c r="D12" s="4">
        <v>0.07</v>
      </c>
      <c r="E12" s="6">
        <f>D12*$B$2</f>
        <v>0.07</v>
      </c>
      <c r="F12" t="s">
        <v>15</v>
      </c>
      <c r="G12" s="8">
        <f>E12*0.5999</f>
        <v>0.041993</v>
      </c>
    </row>
    <row r="13">
      <c r="A13" t="s" s="9">
        <v>32</v>
      </c>
      <c r="B13" t="s">
        <v>33</v>
      </c>
      <c r="C13" t="s">
        <v>34</v>
      </c>
      <c r="D13" s="4">
        <v>1.53</v>
      </c>
      <c r="E13" s="6">
        <f>D13*$B$2</f>
        <v>1.53</v>
      </c>
      <c r="F13" t="s">
        <v>19</v>
      </c>
      <c r="G13" s="8">
        <f>E13*3.9514</f>
        <v>6.045642</v>
      </c>
    </row>
    <row r="14">
      <c r="A14" t="s" s="9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19</v>
      </c>
      <c r="G14" s="8">
        <f>E14*4.0406</f>
        <v>0.080812</v>
      </c>
    </row>
    <row r="15">
      <c r="A15" t="s" s="9">
        <v>38</v>
      </c>
      <c r="B15" t="s">
        <v>39</v>
      </c>
      <c r="C15" t="s">
        <v>40</v>
      </c>
      <c r="D15" s="4">
        <v>25</v>
      </c>
      <c r="E15" s="6">
        <f>D15*$B$2</f>
        <v>25</v>
      </c>
      <c r="F15" t="s">
        <v>3</v>
      </c>
      <c r="G15" s="8">
        <f>E15*0.27</f>
        <v>6.75</v>
      </c>
    </row>
    <row r="16">
      <c r="A16" t="s" s="9">
        <v>41</v>
      </c>
      <c r="B16" t="s">
        <v>42</v>
      </c>
      <c r="C16" t="s">
        <v>43</v>
      </c>
      <c r="D16" s="4">
        <v>1.15</v>
      </c>
      <c r="E16" s="6">
        <f>D16*$B$2</f>
        <v>1.15</v>
      </c>
      <c r="F16" t="s">
        <v>19</v>
      </c>
      <c r="G16" s="8">
        <f>E16*0.95</f>
        <v>1.0925</v>
      </c>
    </row>
    <row r="17">
      <c r="A17" t="s" s="9">
        <v>44</v>
      </c>
      <c r="B17" t="s">
        <v>45</v>
      </c>
      <c r="C17" t="s">
        <v>46</v>
      </c>
      <c r="D17" s="4">
        <v>6</v>
      </c>
      <c r="E17" s="6">
        <f>D17*$B$2</f>
        <v>6</v>
      </c>
      <c r="F17" t="s">
        <v>3</v>
      </c>
      <c r="G17" s="8">
        <f>E17*0.0632128</f>
        <v>0.379277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54</v>
      </c>
      <c r="C2" t="s">
        <v>64</v>
      </c>
      <c r="D2" s="6">
        <f>'Besoins'!$B$2*60</f>
        <v>60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'Besoins'!$B$2*6</f>
        <v>6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'Besoins'!$B$2*2.58</f>
        <v>2.58</v>
      </c>
      <c r="E4" t="s">
        <v>19</v>
      </c>
    </row>
    <row r="5">
      <c r="A5">
        <v>3</v>
      </c>
      <c r="B5" t="s">
        <v>67</v>
      </c>
      <c r="C5" t="s">
        <v>68</v>
      </c>
      <c r="D5" s="6">
        <f>'Besoins'!$B$2*1.2</f>
        <v>1.2</v>
      </c>
      <c r="E5" t="s">
        <v>19</v>
      </c>
    </row>
    <row r="6">
      <c r="A6">
        <v>3</v>
      </c>
      <c r="B6" t="s">
        <v>69</v>
      </c>
      <c r="C6" t="s">
        <v>70</v>
      </c>
      <c r="D6" s="6">
        <f>'Besoins'!$B$2*12</f>
        <v>12</v>
      </c>
      <c r="E6" t="s">
        <v>3</v>
      </c>
    </row>
    <row r="7">
      <c r="A7">
        <v>3</v>
      </c>
      <c r="B7" t="s">
        <v>71</v>
      </c>
      <c r="C7" t="s">
        <v>68</v>
      </c>
      <c r="D7" s="6">
        <f>'Besoins'!$B$2*0.15</f>
        <v>0.15</v>
      </c>
      <c r="E7" t="s">
        <v>19</v>
      </c>
    </row>
    <row r="8">
      <c r="A8">
        <v>3</v>
      </c>
      <c r="B8" t="s">
        <v>69</v>
      </c>
      <c r="C8" t="s">
        <v>70</v>
      </c>
      <c r="D8" s="6">
        <f>'Besoins'!$B$2*18</f>
        <v>18</v>
      </c>
      <c r="E8" t="s">
        <v>3</v>
      </c>
    </row>
    <row r="9">
      <c r="A9">
        <v>3</v>
      </c>
      <c r="B9" t="s">
        <v>72</v>
      </c>
      <c r="C9" t="s">
        <v>68</v>
      </c>
      <c r="D9" s="6">
        <f>'Besoins'!$B$2*0.15</f>
        <v>0.15</v>
      </c>
      <c r="E9" t="s">
        <v>19</v>
      </c>
    </row>
    <row r="10">
      <c r="A10">
        <v>2</v>
      </c>
      <c r="B10" t="s">
        <v>73</v>
      </c>
      <c r="C10" t="s">
        <v>68</v>
      </c>
      <c r="D10" s="6">
        <f>'Besoins'!$B$2*6</f>
        <v>6</v>
      </c>
      <c r="E10" t="s">
        <v>3</v>
      </c>
    </row>
    <row r="11">
      <c r="A11">
        <v>1</v>
      </c>
      <c r="B11" t="s">
        <v>74</v>
      </c>
      <c r="C11" t="s">
        <v>64</v>
      </c>
      <c r="D11" s="6">
        <f>'Besoins'!$B$2*3.05</f>
        <v>3.05</v>
      </c>
      <c r="E11" t="s">
        <v>19</v>
      </c>
    </row>
    <row r="12">
      <c r="A12">
        <v>2</v>
      </c>
      <c r="B12" t="s">
        <v>75</v>
      </c>
      <c r="C12" t="s">
        <v>64</v>
      </c>
      <c r="D12" s="6">
        <f>'Besoins'!$B$2*3</f>
        <v>3</v>
      </c>
      <c r="E12" t="s">
        <v>19</v>
      </c>
    </row>
    <row r="13">
      <c r="A13">
        <v>3</v>
      </c>
      <c r="B13" t="s">
        <v>72</v>
      </c>
      <c r="C13" t="s">
        <v>68</v>
      </c>
      <c r="D13" s="6">
        <f>'Besoins'!$B$2*1</f>
        <v>1</v>
      </c>
      <c r="E13" t="s">
        <v>19</v>
      </c>
    </row>
    <row r="14">
      <c r="A14">
        <v>3</v>
      </c>
      <c r="B14" t="s">
        <v>76</v>
      </c>
      <c r="C14" t="s">
        <v>68</v>
      </c>
      <c r="D14" s="6">
        <f>'Besoins'!$B$2*0.25</f>
        <v>0.25</v>
      </c>
      <c r="E14" t="s">
        <v>15</v>
      </c>
    </row>
    <row r="15">
      <c r="A15">
        <v>3</v>
      </c>
      <c r="B15" t="s">
        <v>77</v>
      </c>
      <c r="C15" t="s">
        <v>70</v>
      </c>
      <c r="D15" s="6">
        <f>'Besoins'!$B$2*10</f>
        <v>10</v>
      </c>
      <c r="E15" t="s">
        <v>3</v>
      </c>
    </row>
    <row r="16">
      <c r="A16">
        <v>3</v>
      </c>
      <c r="B16" t="s">
        <v>78</v>
      </c>
      <c r="C16" t="s">
        <v>68</v>
      </c>
      <c r="D16" s="6">
        <f>'Besoins'!$B$2*1.5</f>
        <v>1.5</v>
      </c>
      <c r="E16" t="s">
        <v>19</v>
      </c>
    </row>
    <row r="17">
      <c r="A17">
        <v>2</v>
      </c>
      <c r="B17" t="s">
        <v>79</v>
      </c>
      <c r="C17" t="s">
        <v>68</v>
      </c>
      <c r="D17" s="6">
        <f>'Besoins'!$B$2*0.05</f>
        <v>0.05</v>
      </c>
      <c r="E17" t="s">
        <v>15</v>
      </c>
    </row>
    <row r="18">
      <c r="A18">
        <v>1</v>
      </c>
      <c r="B18" t="s">
        <v>80</v>
      </c>
      <c r="C18" t="s">
        <v>64</v>
      </c>
      <c r="D18" s="6">
        <f>'Besoins'!$B$2*0.25</f>
        <v>0.25</v>
      </c>
      <c r="E18" t="s">
        <v>19</v>
      </c>
    </row>
    <row r="19">
      <c r="A19">
        <v>2</v>
      </c>
      <c r="B19" t="s">
        <v>81</v>
      </c>
      <c r="C19" t="s">
        <v>68</v>
      </c>
      <c r="D19" s="6">
        <f>'Besoins'!$B$2*0.13</f>
        <v>0.13</v>
      </c>
      <c r="E19" t="s">
        <v>19</v>
      </c>
    </row>
    <row r="20">
      <c r="A20">
        <v>2</v>
      </c>
      <c r="B20" t="s">
        <v>82</v>
      </c>
      <c r="C20" t="s">
        <v>68</v>
      </c>
      <c r="D20" s="6">
        <f>'Besoins'!$B$2*0.07</f>
        <v>0.07</v>
      </c>
      <c r="E20" t="s">
        <v>15</v>
      </c>
    </row>
    <row r="21">
      <c r="A21">
        <v>2</v>
      </c>
      <c r="B21" t="s">
        <v>83</v>
      </c>
      <c r="C21" t="s">
        <v>68</v>
      </c>
      <c r="D21" s="6">
        <f>'Besoins'!$B$2*0.02</f>
        <v>0.02</v>
      </c>
      <c r="E21" t="s">
        <v>19</v>
      </c>
    </row>
    <row r="22">
      <c r="A22">
        <v>2</v>
      </c>
      <c r="B22" t="s">
        <v>84</v>
      </c>
      <c r="C22" t="s">
        <v>68</v>
      </c>
      <c r="D22" s="6">
        <f>'Besoins'!$B$2*0.03</f>
        <v>0.03</v>
      </c>
      <c r="E2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92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