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<sst xmlns="http://schemas.openxmlformats.org/spreadsheetml/2006/main" count="84" uniqueCount="84">
  <si>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</si>
  <si>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</si>
  <si>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</si>
  <si>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</si>
  <si>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</si>
  <si>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</si>
  <si>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</si>
  <si>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</si>
  <si>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</si>
  <si>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</si>
  <si>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</si>
  <si>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</si>
  <si>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</si>
  <si>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</si>
  <si>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</si>
  <si>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</si>
  <si>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</si>
  <si>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</si>
  <si>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</si>
  <si>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</si>
  <si>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</si>
  <si>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</si>
  <si>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</si>
  <si>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</si>
  <si>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</si>
  <si>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</si>
  <si>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</si>
  <si>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</si>
  <si>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</si>
  <si>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</si>
  <si>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</si>
  <si>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</si>
  <si>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</si>
  <si>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</si>
  <si>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RNME101463</t>
  </si>
  <si>
    <t>Pain de mie LC tranches 500g</t>
  </si>
  <si>
    <t>Pains et bases précuits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</si>
  <si>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</si>
  <si>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</si>
  <si>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</si>
  <si>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</si>
  <si>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</si>
  <si>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</si>
  <si>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</si>
  <si>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</si>
  <si>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</si>
  <si>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</si>
  <si>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</si>
  <si>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</si>
  <si>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POMMES CHAUDES CONFITES À LA CANNELLE ET SAUCE CARAMEL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</si>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</sst>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E7*0.0043</f>
        <v>0.003225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E8*32</f>
        <v>3.2</v>
      </c>
    </row>
    <row r="9">
      <c r="A9" t="s">
        <v>19</v>
      </c>
      <c r="B9" t="s">
        <v>20</v>
      </c>
      <c r="C9" t="s">
        <v>18</v>
      </c>
      <c r="D9" s="4">
        <v>0.21</v>
      </c>
      <c r="E9" s="6">
        <f>D9*$B$2</f>
        <v>0.21</v>
      </c>
      <c r="F9" t="s">
        <v>15</v>
      </c>
      <c r="G9" s="8">
        <f>E9*14</f>
        <v>2.94</v>
      </c>
    </row>
    <row r="10">
      <c r="A10" t="s">
        <v>21</v>
      </c>
      <c r="B10" t="s">
        <v>22</v>
      </c>
      <c r="C10" t="s">
        <v>23</v>
      </c>
      <c r="D10" s="4">
        <v>0.02</v>
      </c>
      <c r="E10" s="6">
        <f>D10*$B$2</f>
        <v>0.02</v>
      </c>
      <c r="F10" t="s">
        <v>24</v>
      </c>
      <c r="G10" s="8">
        <f>E10*10.5</f>
        <v>0.21</v>
      </c>
    </row>
    <row r="11">
      <c r="A11" t="s">
        <v>25</v>
      </c>
      <c r="B11" t="s">
        <v>26</v>
      </c>
      <c r="C11" t="s">
        <v>27</v>
      </c>
      <c r="D11" s="4">
        <v>1.65</v>
      </c>
      <c r="E11" s="6">
        <f>D11*$B$2</f>
        <v>1.65</v>
      </c>
      <c r="F11" t="s">
        <v>24</v>
      </c>
      <c r="G11" s="8">
        <f>E11*5.2</f>
        <v>8.58</v>
      </c>
    </row>
    <row r="12">
      <c r="A12" t="s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15</v>
      </c>
      <c r="G12" s="8">
        <f>E12*2.6</f>
        <v>7.8</v>
      </c>
    </row>
    <row r="13">
      <c r="A13" t="s">
        <v>31</v>
      </c>
      <c r="B13" t="s">
        <v>32</v>
      </c>
      <c r="C13" t="s">
        <v>33</v>
      </c>
      <c r="D13" s="4">
        <v>16</v>
      </c>
      <c r="E13" s="6">
        <f>D13*$B$2</f>
        <v>16</v>
      </c>
      <c r="F13" t="s">
        <v>24</v>
      </c>
      <c r="G13" s="8">
        <f>E13*1.3</f>
        <v>20.8</v>
      </c>
    </row>
    <row r="14">
      <c r="A14" t="s">
        <v>34</v>
      </c>
      <c r="B14" t="s">
        <v>35</v>
      </c>
      <c r="C14" t="s">
        <v>36</v>
      </c>
      <c r="D14" s="4">
        <v>2.5</v>
      </c>
      <c r="E14" s="6">
        <f>D14*$B$2</f>
        <v>2.5</v>
      </c>
      <c r="F14" t="s">
        <v>24</v>
      </c>
      <c r="G14" s="8">
        <f>E14*5.17</f>
        <v>12.925</v>
      </c>
    </row>
    <row r="15">
      <c r="A15" t="s">
        <v>37</v>
      </c>
      <c r="B15" t="s">
        <v>38</v>
      </c>
      <c r="C15" t="s">
        <v>39</v>
      </c>
      <c r="D15" s="4">
        <v>0.75</v>
      </c>
      <c r="E15" s="6">
        <f>D15*$B$2</f>
        <v>0.75</v>
      </c>
      <c r="F15" t="s">
        <v>24</v>
      </c>
      <c r="G15" s="8">
        <f>E15*1.8</f>
        <v>1.35</v>
      </c>
    </row>
    <row r="16">
      <c r="A16" t="s">
        <v>40</v>
      </c>
      <c r="B16" t="s">
        <v>41</v>
      </c>
      <c r="C16" t="s">
        <v>39</v>
      </c>
      <c r="D16" s="4">
        <v>4.5</v>
      </c>
      <c r="E16" s="6">
        <f>D16*$B$2</f>
        <v>4.5</v>
      </c>
      <c r="F16" t="s">
        <v>24</v>
      </c>
      <c r="G16" s="8">
        <f>E16*0.82</f>
        <v>3.69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inlineStr" s="11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1"/>
      <c r="F7"/>
    </row>
    <row r="8">
      <c r="A8" t="s">
        <v>51</v>
      </c>
      <c r="B8">
        <v>1</v>
      </c>
      <c r="C8"/>
      <c r="D8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1"/>
      <c r="F8"/>
    </row>
    <row r="9">
      <c r="A9" t="s">
        <v>51</v>
      </c>
      <c r="B9">
        <v>2</v>
      </c>
      <c r="C9"/>
      <c r="D9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1"/>
      <c r="F9"/>
    </row>
    <row r="10">
      <c r="A10" t="s">
        <v>51</v>
      </c>
      <c r="B10">
        <v>3</v>
      </c>
      <c r="C10"/>
      <c r="D10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1"/>
      <c r="F10"/>
    </row>
    <row r="11">
      <c r="A11" t="s">
        <v>51</v>
      </c>
      <c r="B11">
        <v>4</v>
      </c>
      <c r="C11"/>
      <c r="D11" t="s" s="11">
        <v>52</v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'Besoins'!$B$2*16</f>
        <v>16</v>
      </c>
      <c r="E3" t="s">
        <v>24</v>
      </c>
    </row>
    <row r="4">
      <c r="A4">
        <v>1</v>
      </c>
      <c r="B4" t="s">
        <v>60</v>
      </c>
      <c r="C4" t="s">
        <v>59</v>
      </c>
      <c r="D4" s="6">
        <f>'Besoins'!$B$2*2.5</f>
        <v>2.5</v>
      </c>
      <c r="E4" t="s">
        <v>24</v>
      </c>
    </row>
    <row r="5">
      <c r="A5">
        <v>1</v>
      </c>
      <c r="B5" t="s">
        <v>61</v>
      </c>
      <c r="C5" t="s">
        <v>59</v>
      </c>
      <c r="D5" s="6">
        <f>'Besoins'!$B$2*0.15</f>
        <v>0.15</v>
      </c>
      <c r="E5" t="s">
        <v>24</v>
      </c>
    </row>
    <row r="6">
      <c r="A6">
        <v>1</v>
      </c>
      <c r="B6" t="s">
        <v>62</v>
      </c>
      <c r="C6" t="s">
        <v>59</v>
      </c>
      <c r="D6" s="6">
        <f>'Besoins'!$B$2*1</f>
        <v>1</v>
      </c>
      <c r="E6" t="s">
        <v>24</v>
      </c>
    </row>
    <row r="7">
      <c r="A7">
        <v>1</v>
      </c>
      <c r="B7" t="s">
        <v>62</v>
      </c>
      <c r="C7" t="s">
        <v>59</v>
      </c>
      <c r="D7" s="6">
        <f>'Besoins'!$B$2*0.5</f>
        <v>0.5</v>
      </c>
      <c r="E7" t="s">
        <v>24</v>
      </c>
    </row>
    <row r="8">
      <c r="A8">
        <v>1</v>
      </c>
      <c r="B8" t="s">
        <v>61</v>
      </c>
      <c r="C8" t="s">
        <v>59</v>
      </c>
      <c r="D8" s="6">
        <f>'Besoins'!$B$2*1.5</f>
        <v>1.5</v>
      </c>
      <c r="E8" t="s">
        <v>24</v>
      </c>
    </row>
    <row r="9">
      <c r="A9">
        <v>1</v>
      </c>
      <c r="B9" t="s">
        <v>63</v>
      </c>
      <c r="C9" t="s">
        <v>59</v>
      </c>
      <c r="D9" s="6">
        <f>'Besoins'!$B$2*0.21</f>
        <v>0.21</v>
      </c>
      <c r="E9" t="s">
        <v>15</v>
      </c>
    </row>
    <row r="10">
      <c r="A10">
        <v>1</v>
      </c>
      <c r="B10" t="s">
        <v>64</v>
      </c>
      <c r="C10" t="s">
        <v>59</v>
      </c>
      <c r="D10" s="6">
        <f>'Besoins'!$B$2*0.1</f>
        <v>0.1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'Besoins'!$B$2*0.02</f>
        <v>0.02</v>
      </c>
      <c r="E11" t="s">
        <v>24</v>
      </c>
    </row>
    <row r="12">
      <c r="A12">
        <v>1</v>
      </c>
      <c r="B12" t="s">
        <v>66</v>
      </c>
      <c r="C12" t="s">
        <v>57</v>
      </c>
      <c r="D12" s="6">
        <f>'Besoins'!$B$2*5.4</f>
        <v>5.4</v>
      </c>
      <c r="E12" t="s">
        <v>15</v>
      </c>
    </row>
    <row r="13">
      <c r="A13">
        <v>2</v>
      </c>
      <c r="B13" t="s">
        <v>67</v>
      </c>
      <c r="C13" t="s">
        <v>59</v>
      </c>
      <c r="D13" s="6">
        <f>'Besoins'!$B$2*3</f>
        <v>3</v>
      </c>
      <c r="E13" t="s">
        <v>24</v>
      </c>
    </row>
    <row r="14">
      <c r="A14">
        <v>2</v>
      </c>
      <c r="B14" t="s">
        <v>68</v>
      </c>
      <c r="C14" t="s">
        <v>59</v>
      </c>
      <c r="D14" s="6">
        <f>'Besoins'!$B$2*0.75</f>
        <v>0.75</v>
      </c>
      <c r="E14" t="s">
        <v>24</v>
      </c>
    </row>
    <row r="15">
      <c r="A15">
        <v>2</v>
      </c>
      <c r="B15" t="s">
        <v>69</v>
      </c>
      <c r="C15" t="s">
        <v>59</v>
      </c>
      <c r="D15" s="6">
        <f>'Besoins'!$B$2*0.75</f>
        <v>0.75</v>
      </c>
      <c r="E15" t="s">
        <v>15</v>
      </c>
    </row>
    <row r="16">
      <c r="A16">
        <v>2</v>
      </c>
      <c r="B16" t="s">
        <v>70</v>
      </c>
      <c r="C16" t="s">
        <v>59</v>
      </c>
      <c r="D16" s="6">
        <f>'Besoins'!$B$2*3</f>
        <v>3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74</v>
      </c>
      <c r="B6" t="str" s="11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Besoins!B13</f>
        <v>POMME Golden France cat.I 170/220g plateau 2rg</v>
      </c>
      <c r="C7" s="6">
        <f>Besoins!E13</f>
        <v>16</v>
      </c>
      <c r="D7" t="str">
        <f>Besoins!F13</f>
        <v>kg</v>
      </c>
    </row>
    <row r="8">
      <c r="A8"/>
      <c r="B8" t="str">
        <f>Besoins!B14</f>
        <v>Pain de mie LC tranches 500g</v>
      </c>
      <c r="C8" s="6">
        <f>Besoins!E14</f>
        <v>2.5</v>
      </c>
      <c r="D8" t="str">
        <f>Besoins!F14</f>
        <v>kg</v>
      </c>
    </row>
    <row r="9">
      <c r="A9"/>
      <c r="B9" t="s">
        <v>75</v>
      </c>
      <c r="C9" s="6">
        <f>'Besoins'!$B$2*0.15</f>
        <v>0.15</v>
      </c>
      <c r="D9" t="s">
        <v>24</v>
      </c>
    </row>
    <row r="10">
      <c r="A10" t="s" s="14">
        <v>76</v>
      </c>
      <c r="B10" t="str" s="11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77</v>
      </c>
      <c r="C11" s="6">
        <f>'Besoins'!$B$2*1</f>
        <v>1</v>
      </c>
      <c r="D11" t="s">
        <v>24</v>
      </c>
    </row>
    <row r="12">
      <c r="A12"/>
      <c r="B12" t="s">
        <v>75</v>
      </c>
      <c r="C12" s="6">
        <f>'Besoins'!$B$2*1.5</f>
        <v>1.5</v>
      </c>
      <c r="D12" t="s">
        <v>24</v>
      </c>
    </row>
    <row r="13">
      <c r="A13"/>
      <c r="B13" t="str">
        <f>Besoins!B9</f>
        <v>Rhum ambré de cuisine (baba)</v>
      </c>
      <c r="C13" s="6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6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6">
        <f>Besoins!E10</f>
        <v>0.02</v>
      </c>
      <c r="D15" t="str">
        <f>Besoins!F10</f>
        <v>kg</v>
      </c>
    </row>
    <row r="16">
      <c r="A16" t="s" s="14">
        <v>78</v>
      </c>
      <c r="B16" t="str" s="11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77</v>
      </c>
      <c r="C17" s="6">
        <f>'Besoins'!$B$2*0.5</f>
        <v>0.5</v>
      </c>
      <c r="D17" t="s">
        <v>24</v>
      </c>
    </row>
    <row r="18">
      <c r="A18" t="s" s="14">
        <v>79</v>
      </c>
      <c r="B18" t="str" s="11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80</v>
      </c>
      <c r="C19" s="6">
        <f>'Besoins'!$B$2*5.4</f>
        <v>5.4</v>
      </c>
      <c r="D19" t="s">
        <v>15</v>
      </c>
    </row>
    <row r="20">
      <c r="A20" t="s" s="14">
        <v>81</v>
      </c>
      <c r="B20" t="str" s="11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3">
        <v>82</v>
      </c>
      <c r="B22"/>
      <c r="C22"/>
      <c r="D22"/>
    </row>
    <row r="23">
      <c r="A23" t="s" s="14">
        <v>73</v>
      </c>
      <c r="B23" t="str" s="11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4">
        <v>74</v>
      </c>
      <c r="B24" t="str" s="11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77</v>
      </c>
      <c r="C25" s="6">
        <f>'Besoins'!$B$2*3</f>
        <v>3</v>
      </c>
      <c r="D25" t="s">
        <v>24</v>
      </c>
    </row>
    <row r="26">
      <c r="A26"/>
      <c r="B26" t="str">
        <f>Besoins!B15</f>
        <v>Sirop de glucose</v>
      </c>
      <c r="C26" s="6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6">
        <f>Besoins!E7</f>
        <v>0.75</v>
      </c>
      <c r="D27" t="str">
        <f>Besoins!F7</f>
        <v>lt</v>
      </c>
    </row>
    <row r="28">
      <c r="A28" t="s" s="14">
        <v>76</v>
      </c>
      <c r="B28" t="str" s="11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Besoins!B12</f>
        <v>Crème liquide 30% MG UHT</v>
      </c>
      <c r="C29" s="6">
        <f>Besoins!E12</f>
        <v>3</v>
      </c>
      <c r="D29" t="str">
        <f>Besoins!F12</f>
        <v>lt</v>
      </c>
    </row>
    <row r="30">
      <c r="A30" t="s" s="14">
        <v>78</v>
      </c>
      <c r="B30" t="str" s="11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5">
        <v>83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2026-10-30T13:39:11Z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2026-10-30T13:39:11Z</dcterms:modified>
  <cp:revision>1</cp:revision>
</cp:coreProperties>
</file>