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<sst xmlns="http://schemas.openxmlformats.org/spreadsheetml/2006/main" count="111" uniqueCount="111">
  <si>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</si>
  <si>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</si>
  <si>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TIRAMISU AU CAFÉ FORT ET AU CACAO AMER</t>
  </si>
  <si>
    <t>Code</t>
  </si>
  <si>
    <t>GRO_CDC_245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</si>
  <si>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</si>
  <si>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</si>
  <si>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</si>
  <si>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</si>
  <si>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</si>
  <si>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</si>
  <si>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</si>
  <si>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</si>
  <si>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</si>
  <si>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</si>
  <si>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</si>
  <si>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</si>
  <si>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</si>
  <si>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</si>
  <si>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</si>
  <si>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</si>
  <si>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</si>
  <si>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</si>
  <si>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</si>
  <si>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</si>
  <si>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</si>
  <si>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</si>
  <si>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</si>
  <si>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</si>
  <si>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</si>
  <si>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</si>
  <si>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</si>
  <si>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</si>
  <si>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</si>
  <si>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</si>
  <si>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</si>
  <si>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</si>
  <si>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</si>
  <si>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</si>
  <si>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</si>
  <si>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</si>
  <si>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</si>
  <si>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</si>
  <si>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</si>
  <si>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</si>
  <si>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</si>
  <si>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</si>
  <si>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</si>
  <si>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</si>
  <si>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</si>
  <si>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Biscuits achetés (boudoirs...)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</si>
  <si>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</si>
  <si>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</si>
  <si>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</si>
  <si>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</si>
  <si>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</si>
  <si>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</si>
  <si>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</si>
  <si>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</si>
  <si>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</si>
  <si>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</si>
  <si>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</si>
  <si>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</si>
  <si>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</si>
  <si>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</si>
  <si>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</si>
  <si>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</si>
  <si>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</si>
  <si>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</si>
  <si>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Biscuit à la cuillère (pièce)</t>
  </si>
  <si>
    <t>matiere</t>
  </si>
  <si>
    <t xml:space="preserve">    ↳ Café moulu professionnel</t>
  </si>
  <si>
    <t xml:space="preserve">    ↳ Eau (robinet - moy. France 2026)</t>
  </si>
  <si>
    <t xml:space="preserve">    ↳ Essence de Café (Trablit)</t>
  </si>
  <si>
    <t>Extraits et arômes maison</t>
  </si>
  <si>
    <t xml:space="preserve">        ↳ Café moulu professionnel</t>
  </si>
  <si>
    <t xml:space="preserve">    ↳ Café instantané soluble</t>
  </si>
  <si>
    <t xml:space="preserve">    ↳ Sucre blanc cristal sac 25 kg</t>
  </si>
  <si>
    <t xml:space="preserve">    ↳ Jaune d'oeuf liquide pasteurisé</t>
  </si>
  <si>
    <t xml:space="preserve">    ↳ Blanc d'oeuf liquide pasteurisé</t>
  </si>
  <si>
    <t xml:space="preserve">    ↳ Mascarpone</t>
  </si>
  <si>
    <t xml:space="preserve">    ↳ Marsala (cuisson)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</si>
  <si>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</si>
  <si>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</si>
  <si>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</si>
  <si>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</si>
  <si>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</si>
  <si>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</si>
  <si>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</si>
  <si>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Préparations préliminaires — Confectionner 1,5 L de café fort ; le corser à l'extrait de café. Réserver.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</si>
  <si>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</si>
  <si>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</si>
  <si>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</si>
  <si>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</si>
  <si>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</si>
  <si>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</si>
  <si>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</si>
  <si>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</si>
  <si>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</si>
  <si>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TIRAMISU AU CAFÉ FORT ET AU CACAO AMER</t>
  </si>
  <si>
    <t>TIRAMISU AU CAFÉ FORT ET AU CACAO AMER  GRO_CDC_245</t>
  </si>
  <si>
    <t>1.</t>
  </si>
  <si>
    <t>2.</t>
  </si>
  <si>
    <t xml:space="preserve">    Café moulu professionnel</t>
  </si>
  <si>
    <t xml:space="preserve">    Essence de Café (Trablit)</t>
  </si>
  <si>
    <t>3.</t>
  </si>
  <si>
    <t>4.</t>
  </si>
  <si>
    <t xml:space="preserve">    Sucre blanc cristal sac 25 kg</t>
  </si>
  <si>
    <t>5.</t>
  </si>
  <si>
    <t>6.</t>
  </si>
  <si>
    <t>↳ Essence de Café (Trablit)  C85.EXT.CAFEESS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</si>
</sst>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57.67445</v>
      </c>
    </row>
    <row r="12">
      <c r="A12" t="s" s="3">
        <v>17</v>
      </c>
      <c r="B12" s="4">
        <v>0.5767445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57.67445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E7*0.0043</f>
        <v>0.00645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E8*5.8</f>
        <v>4.35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E9*22</f>
        <v>3.3</v>
      </c>
    </row>
    <row r="10">
      <c r="A10" t="s">
        <v>43</v>
      </c>
      <c r="B10" t="s">
        <v>44</v>
      </c>
      <c r="C10" t="s">
        <v>41</v>
      </c>
      <c r="D10" s="9">
        <v>0.129</v>
      </c>
      <c r="E10" s="11">
        <f>D10*$B$2</f>
        <v>0.129</v>
      </c>
      <c r="F10" t="s">
        <v>42</v>
      </c>
      <c r="G10" s="4">
        <f>E10*16</f>
        <v>2.064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42</v>
      </c>
      <c r="G11" s="4">
        <f>E11*8.5</f>
        <v>2.55</v>
      </c>
    </row>
    <row r="12">
      <c r="A12" t="s">
        <v>48</v>
      </c>
      <c r="B12" t="s">
        <v>49</v>
      </c>
      <c r="C12" t="s">
        <v>50</v>
      </c>
      <c r="D12" s="9">
        <v>300</v>
      </c>
      <c r="E12" s="11">
        <f>D12*$B$2</f>
        <v>300</v>
      </c>
      <c r="F12" t="s">
        <v>25</v>
      </c>
      <c r="G12" s="4">
        <f>E12*0.05</f>
        <v>15</v>
      </c>
    </row>
    <row r="13">
      <c r="A13" t="s">
        <v>51</v>
      </c>
      <c r="B13" t="s">
        <v>52</v>
      </c>
      <c r="C13" t="s">
        <v>53</v>
      </c>
      <c r="D13" s="9">
        <v>3.5</v>
      </c>
      <c r="E13" s="11">
        <f>D13*$B$2</f>
        <v>3.5</v>
      </c>
      <c r="F13" t="s">
        <v>42</v>
      </c>
      <c r="G13" s="4">
        <f>E13*5.6</f>
        <v>19.6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42</v>
      </c>
      <c r="G14" s="4">
        <f>E14*3.2</f>
        <v>3.2</v>
      </c>
    </row>
    <row r="15">
      <c r="A15" t="s">
        <v>57</v>
      </c>
      <c r="B15" t="s">
        <v>58</v>
      </c>
      <c r="C15" t="s">
        <v>56</v>
      </c>
      <c r="D15" s="9">
        <v>1</v>
      </c>
      <c r="E15" s="11">
        <f>D15*$B$2</f>
        <v>1</v>
      </c>
      <c r="F15" t="s">
        <v>42</v>
      </c>
      <c r="G15" s="4">
        <f>E15*5.8</f>
        <v>5.8</v>
      </c>
    </row>
    <row r="16">
      <c r="A16" t="s">
        <v>59</v>
      </c>
      <c r="B16" t="s">
        <v>60</v>
      </c>
      <c r="C16" t="s">
        <v>61</v>
      </c>
      <c r="D16" s="9">
        <v>2.2</v>
      </c>
      <c r="E16" s="11">
        <f>D16*$B$2</f>
        <v>2.2</v>
      </c>
      <c r="F16" t="s">
        <v>42</v>
      </c>
      <c r="G16" s="4">
        <f>E16*0.82</f>
        <v>1.804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300</v>
      </c>
      <c r="E3" t="s">
        <v>25</v>
      </c>
      <c r="F3" t="s">
        <v>50</v>
      </c>
    </row>
    <row r="4">
      <c r="A4">
        <v>1</v>
      </c>
      <c r="B4" t="s">
        <v>71</v>
      </c>
      <c r="C4" t="s">
        <v>70</v>
      </c>
      <c r="D4" s="11">
        <v>0.09</v>
      </c>
      <c r="E4" t="s">
        <v>42</v>
      </c>
      <c r="F4" t="s">
        <v>41</v>
      </c>
    </row>
    <row r="5">
      <c r="A5">
        <v>1</v>
      </c>
      <c r="B5" t="s">
        <v>72</v>
      </c>
      <c r="C5" t="s">
        <v>70</v>
      </c>
      <c r="D5" s="11">
        <v>1.5</v>
      </c>
      <c r="E5" t="s">
        <v>35</v>
      </c>
      <c r="F5" t="s">
        <v>34</v>
      </c>
    </row>
    <row r="6">
      <c r="A6">
        <v>1</v>
      </c>
      <c r="B6" t="s">
        <v>73</v>
      </c>
      <c r="C6" t="s">
        <v>67</v>
      </c>
      <c r="D6" s="11">
        <v>0.1</v>
      </c>
      <c r="E6" t="s">
        <v>35</v>
      </c>
      <c r="F6" t="s">
        <v>74</v>
      </c>
    </row>
    <row r="7">
      <c r="A7">
        <v>2</v>
      </c>
      <c r="B7" t="s">
        <v>75</v>
      </c>
      <c r="C7" t="s">
        <v>70</v>
      </c>
      <c r="D7" s="11">
        <v>0.039</v>
      </c>
      <c r="E7" t="s">
        <v>42</v>
      </c>
      <c r="F7" t="s">
        <v>41</v>
      </c>
    </row>
    <row r="8">
      <c r="A8">
        <v>1</v>
      </c>
      <c r="B8" t="s">
        <v>76</v>
      </c>
      <c r="C8" t="s">
        <v>70</v>
      </c>
      <c r="D8" s="11">
        <v>0.15</v>
      </c>
      <c r="E8" t="s">
        <v>42</v>
      </c>
      <c r="F8" t="s">
        <v>41</v>
      </c>
    </row>
    <row r="9">
      <c r="A9">
        <v>1</v>
      </c>
      <c r="B9" t="s">
        <v>77</v>
      </c>
      <c r="C9" t="s">
        <v>70</v>
      </c>
      <c r="D9" s="11">
        <v>2</v>
      </c>
      <c r="E9" t="s">
        <v>42</v>
      </c>
      <c r="F9" t="s">
        <v>61</v>
      </c>
    </row>
    <row r="10">
      <c r="A10">
        <v>1</v>
      </c>
      <c r="B10" t="s">
        <v>77</v>
      </c>
      <c r="C10" t="s">
        <v>70</v>
      </c>
      <c r="D10" s="11">
        <v>0.2</v>
      </c>
      <c r="E10" t="s">
        <v>42</v>
      </c>
      <c r="F10" t="s">
        <v>61</v>
      </c>
    </row>
    <row r="11">
      <c r="A11">
        <v>1</v>
      </c>
      <c r="B11" t="s">
        <v>78</v>
      </c>
      <c r="C11" t="s">
        <v>70</v>
      </c>
      <c r="D11" s="11">
        <v>1</v>
      </c>
      <c r="E11" t="s">
        <v>42</v>
      </c>
      <c r="F11" t="s">
        <v>56</v>
      </c>
    </row>
    <row r="12">
      <c r="A12">
        <v>1</v>
      </c>
      <c r="B12" t="s">
        <v>79</v>
      </c>
      <c r="C12" t="s">
        <v>70</v>
      </c>
      <c r="D12" s="11">
        <v>1</v>
      </c>
      <c r="E12" t="s">
        <v>42</v>
      </c>
      <c r="F12" t="s">
        <v>56</v>
      </c>
    </row>
    <row r="13">
      <c r="A13">
        <v>1</v>
      </c>
      <c r="B13" t="s">
        <v>80</v>
      </c>
      <c r="C13" t="s">
        <v>70</v>
      </c>
      <c r="D13" s="11">
        <v>3.5</v>
      </c>
      <c r="E13" t="s">
        <v>42</v>
      </c>
      <c r="F13" t="s">
        <v>53</v>
      </c>
    </row>
    <row r="14">
      <c r="A14">
        <v>1</v>
      </c>
      <c r="B14" t="s">
        <v>81</v>
      </c>
      <c r="C14" t="s">
        <v>70</v>
      </c>
      <c r="D14" s="11">
        <v>0.75</v>
      </c>
      <c r="E14" t="s">
        <v>35</v>
      </c>
      <c r="F14" t="s">
        <v>38</v>
      </c>
    </row>
    <row r="15">
      <c r="A15">
        <v>1</v>
      </c>
      <c r="B15" t="s">
        <v>82</v>
      </c>
      <c r="C15" t="s">
        <v>70</v>
      </c>
      <c r="D15" s="11">
        <v>0.3</v>
      </c>
      <c r="E15" t="s">
        <v>42</v>
      </c>
      <c r="F15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89</v>
      </c>
      <c r="E3" t="s" s="13"/>
      <c r="F3"/>
    </row>
    <row r="4">
      <c r="A4" t="s">
        <v>2</v>
      </c>
      <c r="B4">
        <v>3</v>
      </c>
      <c r="C4"/>
      <c r="D4" t="inlineStr" s="13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Monter le tiramisu — Répartir l'appareil sur les biscuits imbibés ; égaliser et lisser. Saupoudrer de cacao amer. Bloquer au froid aussitôt suivant la procédure ; stocker à + 3 °C.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E7" t="s" s="13"/>
      <c r="F7"/>
    </row>
    <row r="8">
      <c r="A8" t="s">
        <v>90</v>
      </c>
      <c r="B8">
        <v>1</v>
      </c>
      <c r="C8" t="s">
        <v>91</v>
      </c>
      <c r="D8" t="s" s="13">
        <v>92</v>
      </c>
      <c r="E8" t="s" s="13"/>
      <c r="F8"/>
    </row>
    <row r="9">
      <c r="A9" t="s">
        <v>90</v>
      </c>
      <c r="B9">
        <v>2</v>
      </c>
      <c r="C9" t="s">
        <v>93</v>
      </c>
      <c r="D9" t="s" s="13">
        <v>94</v>
      </c>
      <c r="E9" t="s" s="13"/>
      <c r="F9"/>
    </row>
    <row r="10">
      <c r="A10" t="s">
        <v>90</v>
      </c>
      <c r="B10">
        <v>3</v>
      </c>
      <c r="C10" t="s">
        <v>95</v>
      </c>
      <c r="D10" t="s" s="13">
        <v>96</v>
      </c>
      <c r="E10" t="s" s="13"/>
      <c r="F10"/>
    </row>
    <row r="11">
      <c r="A11" t="s">
        <v>90</v>
      </c>
      <c r="B11">
        <v>4</v>
      </c>
      <c r="C11" t="s">
        <v>97</v>
      </c>
      <c r="D11" t="s" s="13">
        <v>98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4">
        <f>"GRO_CDC_245 · GRO.DESSERTS · référence : "&amp;Besoins!B3&amp;" "&amp;Besoins!C3&amp;" · multiplicateur réglable sur la feuille ""Besoins"""</f>
        <v>GRO_CDC_245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100</v>
      </c>
      <c r="B4"/>
      <c r="C4"/>
      <c r="D4"/>
    </row>
    <row r="5">
      <c r="A5" t="s" s="16">
        <v>101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102</v>
      </c>
      <c r="B6" t="str" s="13">
        <f>Procedure!D3</f>
        <v>Préparations préliminaires — Confectionner 1,5 L de café fort ; le corser à l'extrait de café. Réserver.</v>
      </c>
      <c r="C6"/>
      <c r="D6"/>
    </row>
    <row r="7">
      <c r="A7"/>
      <c r="B7" t="s">
        <v>103</v>
      </c>
      <c r="C7" s="11">
        <f>'Besoins'!$B$2*0.09</f>
        <v>0.09</v>
      </c>
      <c r="D7" t="s">
        <v>42</v>
      </c>
    </row>
    <row r="8">
      <c r="A8"/>
      <c r="B8" t="str">
        <f>Besoins!B7</f>
        <v>Eau (robinet - moy. France 2026)</v>
      </c>
      <c r="C8" s="11">
        <f>Besoins!E7</f>
        <v>1.5</v>
      </c>
      <c r="D8" t="str">
        <f>Besoins!F7</f>
        <v>lt</v>
      </c>
    </row>
    <row r="9">
      <c r="A9"/>
      <c r="B9" t="s">
        <v>104</v>
      </c>
      <c r="C9" s="11">
        <f>'Besoins'!$B$2*0.1</f>
        <v>0.1</v>
      </c>
      <c r="D9" t="s">
        <v>35</v>
      </c>
    </row>
    <row r="10">
      <c r="A10" t="s" s="16">
        <v>105</v>
      </c>
      <c r="B10" t="str" s="13">
        <f>Procedure!D4</f>
        <v>Chemiser le fond des moules — Tremper la face sucrée des biscuits dans le café corsé et les disposer, face trempée en l'air, au fond de 4 bacs GN 1/1 H 65 (3 rangées de 25). Saupoudrer de café soluble.</v>
      </c>
      <c r="C10"/>
      <c r="D10"/>
    </row>
    <row r="11">
      <c r="A11"/>
      <c r="B11" t="str">
        <f>Besoins!B12</f>
        <v>Biscuit à la cuillère (pièce)</v>
      </c>
      <c r="C11" s="11">
        <f>Besoins!E12</f>
        <v>300</v>
      </c>
      <c r="D11" t="str">
        <f>Besoins!F12</f>
        <v>pc</v>
      </c>
    </row>
    <row r="12">
      <c r="A12"/>
      <c r="B12" t="str">
        <f>Besoins!B9</f>
        <v>Café instantané soluble</v>
      </c>
      <c r="C12" s="11">
        <f>Besoins!E9</f>
        <v>0.15</v>
      </c>
      <c r="D12" t="str">
        <f>Besoins!F9</f>
        <v>kg</v>
      </c>
    </row>
    <row r="13">
      <c r="A13" t="s" s="16">
        <v>106</v>
      </c>
      <c r="B13" t="str" s="13">
        <f>Procedure!D5</f>
        <v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v>
      </c>
      <c r="C13"/>
      <c r="D13"/>
    </row>
    <row r="14">
      <c r="A14"/>
      <c r="B14" t="s">
        <v>107</v>
      </c>
      <c r="C14" s="11">
        <f>'Besoins'!$B$2*2</f>
        <v>2</v>
      </c>
      <c r="D14" t="s">
        <v>42</v>
      </c>
    </row>
    <row r="15">
      <c r="A15"/>
      <c r="B15" t="s">
        <v>107</v>
      </c>
      <c r="C15" s="11">
        <f>'Besoins'!$B$2*0.2</f>
        <v>0.2</v>
      </c>
      <c r="D15" t="s">
        <v>42</v>
      </c>
    </row>
    <row r="16">
      <c r="A16"/>
      <c r="B16" t="str">
        <f>Besoins!B15</f>
        <v>Jaune d'oeuf liquide pasteurisé</v>
      </c>
      <c r="C16" s="11">
        <f>Besoins!E15</f>
        <v>1</v>
      </c>
      <c r="D16" t="str">
        <f>Besoins!F15</f>
        <v>kg</v>
      </c>
    </row>
    <row r="17">
      <c r="A17"/>
      <c r="B17" t="str">
        <f>Besoins!B14</f>
        <v>Blanc d'oeuf liquide pasteurisé</v>
      </c>
      <c r="C17" s="11">
        <f>Besoins!E14</f>
        <v>1</v>
      </c>
      <c r="D17" t="str">
        <f>Besoins!F14</f>
        <v>kg</v>
      </c>
    </row>
    <row r="18">
      <c r="A18"/>
      <c r="B18" t="str">
        <f>Besoins!B13</f>
        <v>Mascarpone</v>
      </c>
      <c r="C18" s="11">
        <f>Besoins!E13</f>
        <v>3.5</v>
      </c>
      <c r="D18" t="str">
        <f>Besoins!F13</f>
        <v>kg</v>
      </c>
    </row>
    <row r="19">
      <c r="A19"/>
      <c r="B19" t="str">
        <f>Besoins!B8</f>
        <v>Marsala (cuisson)</v>
      </c>
      <c r="C19" s="11">
        <f>Besoins!E8</f>
        <v>0.75</v>
      </c>
      <c r="D19" t="str">
        <f>Besoins!F8</f>
        <v>lt</v>
      </c>
    </row>
    <row r="20">
      <c r="A20" t="s" s="16">
        <v>108</v>
      </c>
      <c r="B20" t="str" s="13">
        <f>Procedure!D6</f>
        <v>Monter le tiramisu — Répartir l'appareil sur les biscuits imbibés ; égaliser et lisser. Saupoudrer de cacao amer. Bloquer au froid aussitôt suivant la procédure ; stocker à + 3 °C.</v>
      </c>
      <c r="C20"/>
      <c r="D20"/>
    </row>
    <row r="21">
      <c r="A21"/>
      <c r="B21" t="str">
        <f>Besoins!B11</f>
        <v>Poudre de cacao 10-12% MG</v>
      </c>
      <c r="C21" s="11">
        <f>Besoins!E11</f>
        <v>0.3</v>
      </c>
      <c r="D21" t="str">
        <f>Besoins!F11</f>
        <v>kg</v>
      </c>
    </row>
    <row r="22">
      <c r="A22" t="s" s="16">
        <v>109</v>
      </c>
      <c r="B22" t="str" s="13">
        <f>Procedure!D7</f>
        <v>Servir — Détailler 25 portions par bac ; servir à la spatule carrée (assiettes dressées à l'avance possibles, sur grilles en armoire froide) ou en coupes individuelles. De préférence 12 heures à l'avance.</v>
      </c>
      <c r="C22"/>
      <c r="D22"/>
    </row>
    <row r="23">
      <c r="A23"/>
      <c r="B23"/>
      <c r="C23"/>
      <c r="D23"/>
    </row>
    <row r="24">
      <c r="A24" t="s" s="15">
        <v>110</v>
      </c>
      <c r="B24"/>
      <c r="C24"/>
      <c r="D24"/>
    </row>
    <row r="25">
      <c r="A25" t="s" s="16">
        <v>101</v>
      </c>
      <c r="B25" t="str" s="13">
        <f>"[CUIRE] "&amp;Procedure!D8</f>
        <v>[CUIRE] Cuire 900gr de sucre semoule avec 250ml d'eau à 180°C</v>
      </c>
      <c r="C25"/>
      <c r="D25"/>
    </row>
    <row r="26">
      <c r="A26" t="s" s="16">
        <v>102</v>
      </c>
      <c r="B26" t="str" s="13">
        <f>"[DÉCUIRE] "&amp;Procedure!D9</f>
        <v>[DÉCUIRE] Décuire avec 750ml d'eau</v>
      </c>
      <c r="C26"/>
      <c r="D26"/>
    </row>
    <row r="27">
      <c r="A27" t="s" s="16">
        <v>105</v>
      </c>
      <c r="B27" t="str" s="13">
        <f>"[INTRODUIRE] "&amp;Procedure!D10</f>
        <v>[INTRODUIRE] Introduire 390gr de café moulu, infuser pendant 24h</v>
      </c>
      <c r="C27"/>
      <c r="D27"/>
    </row>
    <row r="28">
      <c r="A28" t="s" s="16">
        <v>106</v>
      </c>
      <c r="B28" t="str" s="13">
        <f>"[PASSER] "&amp;Procedure!D11</f>
        <v>[PASSER] Filtrer</v>
      </c>
      <c r="C28"/>
      <c r="D28"/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3:D13"/>
    <mergeCell ref="B20:D20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2026-10-30T13:38:55Z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2026-10-30T13:38:55Z</dcterms:modified>
  <cp:revision>1</cp:revision>
</cp:coreProperties>
</file>