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<sst xmlns="http://schemas.openxmlformats.org/spreadsheetml/2006/main" count="79" uniqueCount="79">
  <si>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</si>
  <si>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</si>
  <si>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</si>
  <si>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</si>
  <si>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</si>
  <si>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</si>
  <si>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</si>
  <si>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</si>
  <si>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</si>
  <si>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</si>
  <si>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</si>
  <si>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</si>
  <si>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</si>
  <si>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</si>
  <si>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</si>
  <si>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</si>
  <si>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</si>
  <si>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</si>
  <si>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</si>
  <si>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</si>
  <si>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</si>
  <si>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</si>
  <si>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</si>
  <si>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</si>
  <si>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</si>
  <si>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</si>
  <si>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00000047</t>
  </si>
  <si>
    <t>OEUF A3 (PRIX)</t>
  </si>
  <si>
    <t>Oeufs entiers</t>
  </si>
  <si>
    <t>SUC-BLANC</t>
  </si>
  <si>
    <t>Sucre blanc cristal sac 25 kg</t>
  </si>
  <si>
    <t>Sucres et édulcorants</t>
  </si>
  <si>
    <t>Total</t>
  </si>
  <si>
    <t>Recette</t>
  </si>
  <si>
    <t>#</t>
  </si>
  <si>
    <t>Verbe</t>
  </si>
  <si>
    <t>Étape</t>
  </si>
  <si>
    <t>Précision technique</t>
  </si>
  <si>
    <t>Durée</t>
  </si>
  <si>
    <t>CRÈME CARAMEL</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</si>
  <si>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</si>
  <si>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</si>
  <si>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</si>
  <si>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</si>
  <si>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</si>
  <si>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</si>
  <si>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</si>
  <si>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</si>
  <si>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</si>
  <si>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</si>
  <si>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</si>
  <si>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</si>
  <si>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</si>
  <si>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LAIT UHT demi écrémé France outre 10 litres</t>
  </si>
  <si>
    <t>matiere</t>
  </si>
  <si>
    <t xml:space="preserve">    ↳ OEUF (ml) (conv.)</t>
  </si>
  <si>
    <t>conversion</t>
  </si>
  <si>
    <t xml:space="preserve">    ↳ Sucre blanc cristal sac 25 kg</t>
  </si>
  <si>
    <t xml:space="preserve">    ↳ Extrait de vanille alcoolisé</t>
  </si>
  <si>
    <t xml:space="preserve">    ↳ CARAMEL LIQUIDE</t>
  </si>
  <si>
    <t xml:space="preserve">        ↳ Sucre blanc cristal sac 25 kg</t>
  </si>
  <si>
    <t xml:space="preserve">        ↳ Glucose DE40 sirop standard</t>
  </si>
  <si>
    <t xml:space="preserve">        ↳ Eau (robinet - moy. France 2026)</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</si>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</sst>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0.454545</v>
      </c>
      <c r="E7" s="6">
        <f>D7*$B$2</f>
        <v>0.454545</v>
      </c>
      <c r="F7" t="s">
        <v>15</v>
      </c>
      <c r="G7" s="8">
        <f>E7*0.0043000043</f>
        <v>0.001955</v>
      </c>
    </row>
    <row r="8">
      <c r="A8" t="s">
        <v>16</v>
      </c>
      <c r="B8" t="s">
        <v>17</v>
      </c>
      <c r="C8" t="s">
        <v>18</v>
      </c>
      <c r="D8" s="4">
        <v>0.1</v>
      </c>
      <c r="E8" s="6">
        <f>D8*$B$2</f>
        <v>0.1</v>
      </c>
      <c r="F8" t="s">
        <v>15</v>
      </c>
      <c r="G8" s="8">
        <f>E8*32</f>
        <v>3.2</v>
      </c>
    </row>
    <row r="9">
      <c r="A9" t="s">
        <v>19</v>
      </c>
      <c r="B9" t="s">
        <v>20</v>
      </c>
      <c r="C9" t="s">
        <v>21</v>
      </c>
      <c r="D9" s="4">
        <v>0.056818</v>
      </c>
      <c r="E9" s="6">
        <f>D9*$B$2</f>
        <v>0.056818</v>
      </c>
      <c r="F9" t="s">
        <v>22</v>
      </c>
      <c r="G9" s="8">
        <f>E9*1.80000576</f>
        <v>0.102273</v>
      </c>
    </row>
    <row r="10">
      <c r="A10" t="s">
        <v>23</v>
      </c>
      <c r="B10" t="s">
        <v>24</v>
      </c>
      <c r="C10" t="s">
        <v>25</v>
      </c>
      <c r="D10" s="4">
        <v>14</v>
      </c>
      <c r="E10" s="6">
        <f>D10*$B$2</f>
        <v>14</v>
      </c>
      <c r="F10" t="s">
        <v>15</v>
      </c>
      <c r="G10" s="8">
        <f>E10*1.67</f>
        <v>23.38</v>
      </c>
    </row>
    <row r="11">
      <c r="A11" t="s" s="9">
        <v>26</v>
      </c>
      <c r="B11" t="s">
        <v>27</v>
      </c>
      <c r="C11" t="s">
        <v>28</v>
      </c>
      <c r="D11" s="4">
        <v>72.727273</v>
      </c>
      <c r="E11" s="6">
        <f>D11*$B$2</f>
        <v>72.727273</v>
      </c>
      <c r="F11" t="s">
        <v>3</v>
      </c>
      <c r="G11" s="8">
        <f>E11*0.269999999</f>
        <v>19.636364</v>
      </c>
    </row>
    <row r="12">
      <c r="A12" t="s">
        <v>29</v>
      </c>
      <c r="B12" t="s">
        <v>30</v>
      </c>
      <c r="C12" t="s">
        <v>31</v>
      </c>
      <c r="D12" s="4">
        <v>1.768182</v>
      </c>
      <c r="E12" s="6">
        <f>D12*$B$2</f>
        <v>1.768182</v>
      </c>
      <c r="F12" t="s">
        <v>22</v>
      </c>
      <c r="G12" s="8">
        <f>E12*0.8199999157</f>
        <v>1.449909</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s" s="12">
        <v>40</v>
      </c>
      <c r="E3" t="s" s="12"/>
      <c r="F3"/>
    </row>
    <row r="4">
      <c r="A4" t="s">
        <v>39</v>
      </c>
      <c r="B4">
        <v>3</v>
      </c>
      <c r="C4"/>
      <c r="D4" t="inlineStr" s="12">
        <is>
          <t>Préparer l'appareil — Porter à ébullition le lait parfumé à la vanille. Pendant ce temps, au batteur, blanchir les œufs et le sucre au fouet. Verser le lait bouillant sur le mélange ; mélanger.</t>
        </is>
      </c>
      <c r="E4" t="s" s="12"/>
      <c r="F4"/>
    </row>
    <row r="5">
      <c r="A5" t="s">
        <v>39</v>
      </c>
      <c r="B5">
        <v>4</v>
      </c>
      <c r="C5"/>
      <c r="D5" t="s" s="12">
        <v>41</v>
      </c>
      <c r="E5" t="s" s="12"/>
      <c r="F5"/>
    </row>
    <row r="6">
      <c r="A6" t="s">
        <v>39</v>
      </c>
      <c r="B6">
        <v>5</v>
      </c>
      <c r="C6"/>
      <c r="D6" t="inlineStr" s="12">
        <is>
          <t>Cuire — Préchauffer en chaleur sèche à + 150 / 160 °C ; étager et cuire 30 à 35 minutes. Contrôler par sondage (lame sans trace). Ne pas trop cuire : des bulles de caramel monteraient et la crème durcirait. Respecter la procédure de fin de cuisson.</t>
        </is>
      </c>
      <c r="E6" t="s" s="12"/>
      <c r="F6"/>
    </row>
    <row r="7">
      <c r="A7" t="s">
        <v>39</v>
      </c>
      <c r="B7">
        <v>6</v>
      </c>
      <c r="C7"/>
      <c r="D7" t="s" s="12">
        <v>42</v>
      </c>
      <c r="E7" t="s" s="12"/>
      <c r="F7"/>
    </row>
    <row r="8">
      <c r="A8" t="s">
        <v>39</v>
      </c>
      <c r="B8">
        <v>7</v>
      </c>
      <c r="C8"/>
      <c r="D8" t="s" s="12">
        <v>43</v>
      </c>
      <c r="E8" t="s" s="12"/>
      <c r="F8"/>
    </row>
    <row r="9">
      <c r="A9" t="s">
        <v>39</v>
      </c>
      <c r="B9">
        <v>8</v>
      </c>
      <c r="C9"/>
      <c r="D9" t="s" s="12">
        <v>44</v>
      </c>
      <c r="E9" t="s" s="12"/>
      <c r="F9"/>
    </row>
    <row r="10">
      <c r="A10" t="s">
        <v>45</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45</v>
      </c>
      <c r="B11">
        <v>2</v>
      </c>
      <c r="C11"/>
      <c r="D11" t="s" s="12">
        <v>46</v>
      </c>
      <c r="E11" t="s" s="12"/>
      <c r="F11"/>
    </row>
    <row r="12">
      <c r="A12" t="s">
        <v>45</v>
      </c>
      <c r="B12">
        <v>3</v>
      </c>
      <c r="C12"/>
      <c r="D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2"/>
      <c r="F12"/>
    </row>
    <row r="13">
      <c r="A13" t="s">
        <v>45</v>
      </c>
      <c r="B13">
        <v>4</v>
      </c>
      <c r="C13"/>
      <c r="D13" t="inlineStr" s="12">
        <is>
          <t>Décuire le caramel — Ajouter progressivement le litre d'eau tiède au caramel. Faire attention aux éclaboussures. Le caramel peut se solidifier en partie au contact de l'eau. Reporter à ébullition pour le liquéfier.</t>
        </is>
      </c>
      <c r="E13" t="s" s="12"/>
      <c r="F13"/>
    </row>
    <row r="14">
      <c r="A14" t="s">
        <v>45</v>
      </c>
      <c r="B14">
        <v>5</v>
      </c>
      <c r="C14"/>
      <c r="D14" t="inlineStr" s="12">
        <is>
          <t>Terminer la préparation — Verser le caramel liquide dans un récipient de stockage. Filmer, indiquer la date de fabrication. Laisser refroidir et stocker au froid. Au froid, le caramel peut s'épaissir : le dégourdir au bain-marie avant utilisation.</t>
        </is>
      </c>
      <c r="E14" t="s" s="12"/>
      <c r="F14"/>
    </row>
    <row r="15">
      <c r="A15" t="s">
        <v>45</v>
      </c>
      <c r="B15">
        <v>6</v>
      </c>
      <c r="C15"/>
      <c r="D15" t="s" s="12">
        <v>47</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39</v>
      </c>
      <c r="C2" t="s">
        <v>52</v>
      </c>
      <c r="D2" s="6">
        <f>'Besoins'!$B$2*100</f>
        <v>100</v>
      </c>
      <c r="E2" t="s">
        <v>3</v>
      </c>
    </row>
    <row r="3">
      <c r="A3">
        <v>1</v>
      </c>
      <c r="B3" t="s">
        <v>53</v>
      </c>
      <c r="C3" t="s">
        <v>54</v>
      </c>
      <c r="D3" s="6">
        <f>'Besoins'!$B$2*14</f>
        <v>14</v>
      </c>
      <c r="E3" t="s">
        <v>15</v>
      </c>
    </row>
    <row r="4">
      <c r="A4">
        <v>1</v>
      </c>
      <c r="B4" t="s">
        <v>55</v>
      </c>
      <c r="C4" t="s">
        <v>56</v>
      </c>
      <c r="D4" s="6">
        <f>'Besoins'!$B$2*4</f>
        <v>4</v>
      </c>
      <c r="E4" t="s">
        <v>15</v>
      </c>
    </row>
    <row r="5">
      <c r="A5">
        <v>1</v>
      </c>
      <c r="B5" t="s">
        <v>57</v>
      </c>
      <c r="C5" t="s">
        <v>54</v>
      </c>
      <c r="D5" s="6">
        <f>'Besoins'!$B$2*1.2</f>
        <v>1.2</v>
      </c>
      <c r="E5" t="s">
        <v>22</v>
      </c>
    </row>
    <row r="6">
      <c r="A6">
        <v>1</v>
      </c>
      <c r="B6" t="s">
        <v>58</v>
      </c>
      <c r="C6" t="s">
        <v>54</v>
      </c>
      <c r="D6" s="6">
        <f>'Besoins'!$B$2*0.1</f>
        <v>0.1</v>
      </c>
      <c r="E6" t="s">
        <v>15</v>
      </c>
    </row>
    <row r="7">
      <c r="A7">
        <v>1</v>
      </c>
      <c r="B7" t="s">
        <v>59</v>
      </c>
      <c r="C7" t="s">
        <v>52</v>
      </c>
      <c r="D7" s="6">
        <f>'Besoins'!$B$2*0.75</f>
        <v>0.75</v>
      </c>
      <c r="E7" t="s">
        <v>15</v>
      </c>
    </row>
    <row r="8">
      <c r="A8">
        <v>2</v>
      </c>
      <c r="B8" t="s">
        <v>60</v>
      </c>
      <c r="C8" t="s">
        <v>54</v>
      </c>
      <c r="D8" s="6">
        <f>'Besoins'!$B$2*0.5681818182</f>
        <v>0.568182</v>
      </c>
      <c r="E8" t="s">
        <v>22</v>
      </c>
    </row>
    <row r="9">
      <c r="A9">
        <v>2</v>
      </c>
      <c r="B9" t="s">
        <v>61</v>
      </c>
      <c r="C9" t="s">
        <v>54</v>
      </c>
      <c r="D9" s="6">
        <f>'Besoins'!$B$2*0.0568181818</f>
        <v>0.056818</v>
      </c>
      <c r="E9" t="s">
        <v>22</v>
      </c>
    </row>
    <row r="10">
      <c r="A10">
        <v>2</v>
      </c>
      <c r="B10" t="s">
        <v>62</v>
      </c>
      <c r="C10" t="s">
        <v>54</v>
      </c>
      <c r="D10" s="6">
        <f>'Besoins'!$B$2*0.2272727273</f>
        <v>0.227273</v>
      </c>
      <c r="E10" t="s">
        <v>15</v>
      </c>
    </row>
    <row r="11">
      <c r="A11">
        <v>2</v>
      </c>
      <c r="B11" t="s">
        <v>62</v>
      </c>
      <c r="C11" t="s">
        <v>54</v>
      </c>
      <c r="D11" s="6">
        <f>'Besoins'!$B$2*0.2272727273</f>
        <v>0.227273</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63</v>
      </c>
      <c r="B1"/>
      <c r="C1"/>
      <c r="D1"/>
    </row>
    <row r="2">
      <c r="A2" t="str" s="13">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4">
        <v>64</v>
      </c>
      <c r="B4"/>
      <c r="C4"/>
      <c r="D4"/>
    </row>
    <row r="5">
      <c r="A5" t="s" s="15">
        <v>65</v>
      </c>
      <c r="B5" t="str" s="12">
        <f>Procedure!D2</f>
        <v>Mise en place du poste de travail — Vérifier les D.L.C., peser les denrées, sélectionner le matériel nécessaire. Laver et désinfecter le matériel et le poste de travail en suivant les protocoles.</v>
      </c>
      <c r="C5"/>
      <c r="D5"/>
    </row>
    <row r="6">
      <c r="A6" t="s" s="15">
        <v>66</v>
      </c>
      <c r="B6" t="str" s="12">
        <f>Procedure!D3</f>
        <v>Préparations préliminaires — Chemiser 4 bacs GN 1/1 H 65 de caramel liquide (Fiche 226).</v>
      </c>
      <c r="C6"/>
      <c r="D6"/>
    </row>
    <row r="7">
      <c r="A7"/>
      <c r="B7" t="s">
        <v>67</v>
      </c>
      <c r="C7" s="6">
        <f>'Besoins'!$B$2*0.75</f>
        <v>0.75</v>
      </c>
      <c r="D7" t="s">
        <v>15</v>
      </c>
    </row>
    <row r="8">
      <c r="A8" t="s" s="15">
        <v>68</v>
      </c>
      <c r="B8" t="str" s="12">
        <f>Procedure!D4</f>
        <v>Préparer l'appareil — Porter à ébullition le lait parfumé à la vanille. Pendant ce temps, au batteur, blanchir les œufs et le sucre au fouet. Verser le lait bouillant sur le mélange ; mélanger.</v>
      </c>
      <c r="C8"/>
      <c r="D8"/>
    </row>
    <row r="9">
      <c r="A9"/>
      <c r="B9" t="str">
        <f>Besoins!B10</f>
        <v>LAIT UHT demi écrémé France outre 10 litres</v>
      </c>
      <c r="C9" s="6">
        <f>Besoins!E10</f>
        <v>14</v>
      </c>
      <c r="D9" t="str">
        <f>Besoins!F10</f>
        <v>lt</v>
      </c>
    </row>
    <row r="10">
      <c r="A10"/>
      <c r="B10" t="s">
        <v>69</v>
      </c>
      <c r="C10" s="6">
        <f>'Besoins'!$B$2*4</f>
        <v>4</v>
      </c>
      <c r="D10" t="s">
        <v>15</v>
      </c>
    </row>
    <row r="11">
      <c r="A11"/>
      <c r="B11" t="s">
        <v>70</v>
      </c>
      <c r="C11" s="6">
        <f>'Besoins'!$B$2*1.2</f>
        <v>1.2</v>
      </c>
      <c r="D11" t="s">
        <v>22</v>
      </c>
    </row>
    <row r="12">
      <c r="A12"/>
      <c r="B12" t="str">
        <f>Besoins!B8</f>
        <v>Extrait de vanille alcoolisé</v>
      </c>
      <c r="C12" s="6">
        <f>Besoins!E8</f>
        <v>0.1</v>
      </c>
      <c r="D12" t="str">
        <f>Besoins!F8</f>
        <v>lt</v>
      </c>
    </row>
    <row r="13">
      <c r="A13" t="s" s="15">
        <v>71</v>
      </c>
      <c r="B13" t="str" s="12">
        <f>Procedure!D5</f>
        <v>Garnir — Passer l'appareil au chinois au-dessus des bacs caramélisés, environ 4,7 L par bac.</v>
      </c>
      <c r="C13"/>
      <c r="D13"/>
    </row>
    <row r="14">
      <c r="A14" t="s" s="15">
        <v>72</v>
      </c>
      <c r="B14" t="str" s="12">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5">
        <v>73</v>
      </c>
      <c r="B15" t="str" s="12">
        <f>Procedure!D7</f>
        <v>Refroidir — En cellule de refroidissement rapide suivant la procédure ; filmer ou couvrir ; étiqueter (date, produit) ; stocker à + 3 °C.</v>
      </c>
      <c r="C15"/>
      <c r="D15"/>
    </row>
    <row r="16">
      <c r="A16" t="s" s="15">
        <v>74</v>
      </c>
      <c r="B16" t="str" s="12">
        <f>Procedure!D8</f>
        <v>Servir — Détailler 24 portions par bac (4 × 6) ; servir à la spatule carrée et napper du caramel resté au fond du bac.</v>
      </c>
      <c r="C16"/>
      <c r="D16"/>
    </row>
    <row r="17">
      <c r="A17" t="s" s="15">
        <v>75</v>
      </c>
      <c r="B17" t="str" s="12">
        <f>Procedure!D9</f>
        <v>Suggestions — Parfumer le lait avant ébullition : 3 bâtons de réglisse, 12 graines de cardamome, 100 g de grains de chicorée torréfiés, des alcools divers.</v>
      </c>
      <c r="C17"/>
      <c r="D17"/>
    </row>
    <row r="18">
      <c r="A18"/>
      <c r="B18"/>
      <c r="C18"/>
      <c r="D18"/>
    </row>
    <row r="19">
      <c r="A19" t="s" s="14">
        <v>76</v>
      </c>
      <c r="B19"/>
      <c r="C19"/>
      <c r="D19"/>
    </row>
    <row r="20">
      <c r="A20" t="s" s="15">
        <v>65</v>
      </c>
      <c r="B20" t="str" s="12">
        <f>Procedure!D10</f>
        <v>Mise en place du poste de travail — Vérifier les D.L.C., peser les denrées, sélectionner le matériel nécessaire. Laver et désinfecter le matériel et le poste de travail en suivant les protocoles.</v>
      </c>
      <c r="C20"/>
      <c r="D20"/>
    </row>
    <row r="21">
      <c r="A21" t="s" s="15">
        <v>66</v>
      </c>
      <c r="B21" t="str" s="12">
        <f>Procedure!D11</f>
        <v>Préparations préliminaires — Rincer au vinaigre la russe qui servira à la cuisson du sucre. Égoutter sans essuyer.</v>
      </c>
      <c r="C21"/>
      <c r="D21"/>
    </row>
    <row r="22">
      <c r="A22" t="s" s="15">
        <v>68</v>
      </c>
      <c r="B22" t="str" s="12">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70</v>
      </c>
      <c r="C23" s="6">
        <f>'Besoins'!$B$2*0.5681818182</f>
        <v>0.568182</v>
      </c>
      <c r="D23" t="s">
        <v>22</v>
      </c>
    </row>
    <row r="24">
      <c r="A24"/>
      <c r="B24" t="str">
        <f>Besoins!B9</f>
        <v>Glucose DE40 sirop standard</v>
      </c>
      <c r="C24" s="6">
        <f>Besoins!E9</f>
        <v>0.056818</v>
      </c>
      <c r="D24" t="str">
        <f>Besoins!F9</f>
        <v>kg</v>
      </c>
    </row>
    <row r="25">
      <c r="A25"/>
      <c r="B25" t="s">
        <v>77</v>
      </c>
      <c r="C25" s="6">
        <f>'Besoins'!$B$2*0.2272727273</f>
        <v>0.227273</v>
      </c>
      <c r="D25" t="s">
        <v>15</v>
      </c>
    </row>
    <row r="26">
      <c r="A26" t="s" s="15">
        <v>71</v>
      </c>
      <c r="B26" t="str" s="12">
        <f>Procedure!D13</f>
        <v>Décuire le caramel — Ajouter progressivement le litre d'eau tiède au caramel. Faire attention aux éclaboussures. Le caramel peut se solidifier en partie au contact de l'eau. Reporter à ébullition pour le liquéfier.</v>
      </c>
      <c r="C26"/>
      <c r="D26"/>
    </row>
    <row r="27">
      <c r="A27"/>
      <c r="B27" t="s">
        <v>77</v>
      </c>
      <c r="C27" s="6">
        <f>'Besoins'!$B$2*0.2272727273</f>
        <v>0.227273</v>
      </c>
      <c r="D27" t="s">
        <v>15</v>
      </c>
    </row>
    <row r="28">
      <c r="A28" t="s" s="15">
        <v>72</v>
      </c>
      <c r="B28" t="str" s="12">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5">
        <v>73</v>
      </c>
      <c r="B29" t="str" s="12">
        <f>Procedure!D15</f>
        <v>Suggestions — Le caramel liquide est employé pour caraméliser le fond des moules, en nappage, en ajout à des crèmes.</v>
      </c>
      <c r="C29"/>
      <c r="D29"/>
    </row>
    <row r="30">
      <c r="A30"/>
      <c r="B30"/>
      <c r="C30"/>
      <c r="D30"/>
    </row>
    <row r="31">
      <c r="A31" t="s" s="16">
        <v>78</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2026-10-30T15:16:52Z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2026-10-30T15:16:52Z</dcterms:modified>
  <cp:revision>1</cp:revision>
</cp:coreProperties>
</file>