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<sst xmlns="http://schemas.openxmlformats.org/spreadsheetml/2006/main" count="73" uniqueCount="73">
  <si>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</si>
  <si>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</si>
  <si>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</si>
  <si>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</si>
  <si>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</si>
  <si>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</si>
  <si>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</si>
  <si>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</si>
  <si>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</si>
  <si>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</si>
  <si>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</si>
  <si>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</si>
  <si>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</si>
  <si>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</si>
  <si>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</si>
  <si>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</si>
  <si>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</si>
  <si>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</si>
  <si>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</si>
  <si>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</si>
  <si>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</si>
  <si>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</si>
  <si>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</si>
  <si>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</si>
  <si>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</si>
  <si>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</si>
  <si>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00000047</t>
  </si>
  <si>
    <t>OEUF A3 (PRIX)</t>
  </si>
  <si>
    <t>Oeufs entiers</t>
  </si>
  <si>
    <t>OVO-JAUNE-LIQ</t>
  </si>
  <si>
    <t>Jaune d'oeuf liquide pasteurisé</t>
  </si>
  <si>
    <t>Ovoproduits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</si>
  <si>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</si>
  <si>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</si>
  <si>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</si>
  <si>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</si>
  <si>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</si>
  <si>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</si>
  <si>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</si>
  <si>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</si>
  <si>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</si>
  <si>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</si>
  <si>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</si>
  <si>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</si>
  <si>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</si>
  <si>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SPAGHETTI ALLA CARBONARA (ROMAINE)</t>
  </si>
  <si>
    <t>Servir — Servir aussitôt à l'assiette, parsemer du pecorino restant et d'un tour de poivre noir.</t>
  </si>
  <si>
    <t>Niveau</t>
  </si>
  <si>
    <t>Composant</t>
  </si>
  <si>
    <t>Type</t>
  </si>
  <si>
    <t>Quantité (× multiplicateur, voir feuille Besoins)</t>
  </si>
  <si>
    <t>recette</t>
  </si>
  <si>
    <t xml:space="preserve">    ↳ Spaghetti n°5 secs</t>
  </si>
  <si>
    <t>matiere</t>
  </si>
  <si>
    <t xml:space="preserve">    ↳ Eau (robinet - moy. France 2026)</t>
  </si>
  <si>
    <t xml:space="preserve">    ↳ Gros sel de mer</t>
  </si>
  <si>
    <t xml:space="preserve">    ↳ Guanciale (joue de porc séchée, italienne)</t>
  </si>
  <si>
    <t xml:space="preserve">    ↳ Jaune d'oeuf liquide pasteurisé</t>
  </si>
  <si>
    <t xml:space="preserve">    ↳ OEUF (ml) (conv.)</t>
  </si>
  <si>
    <t>conversion</t>
  </si>
  <si>
    <t xml:space="preserve">    ↳ Pecorino romano DOP (brebis, à râper)</t>
  </si>
  <si>
    <t xml:space="preserve">    ↳ Poivre noir mignonnette (concassé)</t>
  </si>
  <si>
    <t>Fiche technique — SPAGHETTI ALLA CARBONARA (ROMAINE)</t>
  </si>
  <si>
    <t>SPAGHETTI ALLA CARBONARA (ROMAINE)  GRO_CDC_198C</t>
  </si>
  <si>
    <t>1.</t>
  </si>
  <si>
    <t>2.</t>
  </si>
  <si>
    <t xml:space="preserve">    OEUF (ml) (conv.)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</si>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</sst>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90</v>
      </c>
      <c r="E7" s="6">
        <f>D7*$B$2</f>
        <v>90</v>
      </c>
      <c r="F7" t="s">
        <v>15</v>
      </c>
      <c r="G7" s="8">
        <f>E7*0.0043</f>
        <v>0.387</v>
      </c>
    </row>
    <row r="8">
      <c r="A8" t="s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19</v>
      </c>
      <c r="G8" s="8">
        <f>E8*19</f>
        <v>57</v>
      </c>
    </row>
    <row r="9">
      <c r="A9" t="s">
        <v>20</v>
      </c>
      <c r="B9" t="s">
        <v>21</v>
      </c>
      <c r="C9" t="s">
        <v>22</v>
      </c>
      <c r="D9" s="4">
        <v>0.06</v>
      </c>
      <c r="E9" s="6">
        <f>D9*$B$2</f>
        <v>0.06</v>
      </c>
      <c r="F9" t="s">
        <v>19</v>
      </c>
      <c r="G9" s="8">
        <f>E9*13.2</f>
        <v>0.792</v>
      </c>
    </row>
    <row r="10">
      <c r="A10" t="s">
        <v>23</v>
      </c>
      <c r="B10" t="s">
        <v>24</v>
      </c>
      <c r="C10" t="s">
        <v>25</v>
      </c>
      <c r="D10" s="4">
        <v>2</v>
      </c>
      <c r="E10" s="6">
        <f>D10*$B$2</f>
        <v>2</v>
      </c>
      <c r="F10" t="s">
        <v>19</v>
      </c>
      <c r="G10" s="8">
        <f>E10*17.5</f>
        <v>35</v>
      </c>
    </row>
    <row r="11">
      <c r="A11" t="s" s="9">
        <v>26</v>
      </c>
      <c r="B11" t="s">
        <v>27</v>
      </c>
      <c r="C11" t="s">
        <v>28</v>
      </c>
      <c r="D11" s="4">
        <v>18.181818</v>
      </c>
      <c r="E11" s="6">
        <f>D11*$B$2</f>
        <v>18.181818</v>
      </c>
      <c r="F11" t="s">
        <v>3</v>
      </c>
      <c r="G11" s="8">
        <f>E11*0.2700000027</f>
        <v>4.909091</v>
      </c>
    </row>
    <row r="12">
      <c r="A12" t="s">
        <v>29</v>
      </c>
      <c r="B12" t="s">
        <v>30</v>
      </c>
      <c r="C12" t="s">
        <v>31</v>
      </c>
      <c r="D12" s="4">
        <v>1.8</v>
      </c>
      <c r="E12" s="6">
        <f>D12*$B$2</f>
        <v>1.8</v>
      </c>
      <c r="F12" t="s">
        <v>19</v>
      </c>
      <c r="G12" s="8">
        <f>E12*5.8</f>
        <v>10.44</v>
      </c>
    </row>
    <row r="13">
      <c r="A13" t="s">
        <v>32</v>
      </c>
      <c r="B13" t="s">
        <v>33</v>
      </c>
      <c r="C13" t="s">
        <v>34</v>
      </c>
      <c r="D13" s="4">
        <v>9</v>
      </c>
      <c r="E13" s="6">
        <f>D13*$B$2</f>
        <v>9</v>
      </c>
      <c r="F13" t="s">
        <v>19</v>
      </c>
      <c r="G13" s="8">
        <f>E13*1.2</f>
        <v>10.8</v>
      </c>
    </row>
    <row r="14">
      <c r="A14" t="s">
        <v>35</v>
      </c>
      <c r="B14" t="s">
        <v>36</v>
      </c>
      <c r="C14" t="s">
        <v>37</v>
      </c>
      <c r="D14" s="4">
        <v>0.9</v>
      </c>
      <c r="E14" s="6">
        <f>D14*$B$2</f>
        <v>0.9</v>
      </c>
      <c r="F14" t="s">
        <v>19</v>
      </c>
      <c r="G14" s="8">
        <f>E14*0.42</f>
        <v>0.378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45</v>
      </c>
      <c r="B3">
        <v>2</v>
      </c>
      <c r="C3"/>
      <c r="D3" t="inlineStr" s="12">
        <is>
          <t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t>
        </is>
      </c>
      <c r="E3" t="s" s="12"/>
      <c r="F3"/>
    </row>
    <row r="4">
      <c r="A4" t="s">
        <v>45</v>
      </c>
      <c r="B4">
        <v>3</v>
      </c>
      <c r="C4"/>
      <c r="D4" t="inlineStr" s="12">
        <is>
          <t>Rissoler le guanciale — Dans un rondeau (ou au four en chaleur sèche à + 175 °C), faire rissoler le guanciale à sec jusqu'à ce que le gras soit fondu et les bâtonnets dorés et croustillants. Réserver au chaud avec son gras.</t>
        </is>
      </c>
      <c r="E4" t="s" s="12"/>
      <c r="F4"/>
    </row>
    <row r="5">
      <c r="A5" t="s">
        <v>45</v>
      </c>
      <c r="B5">
        <v>4</v>
      </c>
      <c r="C5"/>
      <c r="D5" t="inlineStr" s="12">
        <is>
          <t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t>
        </is>
      </c>
      <c r="E5" t="s" s="12"/>
      <c r="F5"/>
    </row>
    <row r="6">
      <c r="A6" t="s">
        <v>45</v>
      </c>
      <c r="B6">
        <v>5</v>
      </c>
      <c r="C6"/>
      <c r="D6" t="inlineStr" s="12">
        <is>
          <t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t>
        </is>
      </c>
      <c r="E6" t="s" s="12"/>
      <c r="F6"/>
    </row>
    <row r="7">
      <c r="A7" t="s">
        <v>45</v>
      </c>
      <c r="B7">
        <v>6</v>
      </c>
      <c r="C7"/>
      <c r="D7" t="s" s="12">
        <v>46</v>
      </c>
      <c r="E7" t="s" s="12"/>
      <c r="F7"/>
    </row>
    <row r="8">
      <c r="A8" t="s">
        <v>45</v>
      </c>
      <c r="B8">
        <v>7</v>
      </c>
      <c r="C8"/>
      <c r="D8" t="inlineStr" s="12">
        <is>
          <t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t>
        </is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45</v>
      </c>
      <c r="C2" t="s">
        <v>51</v>
      </c>
      <c r="D2" s="6">
        <f>'Besoins'!$B$2*100</f>
        <v>100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'Besoins'!$B$2*9</f>
        <v>9</v>
      </c>
      <c r="E3" t="s">
        <v>19</v>
      </c>
    </row>
    <row r="4">
      <c r="A4">
        <v>1</v>
      </c>
      <c r="B4" t="s">
        <v>54</v>
      </c>
      <c r="C4" t="s">
        <v>53</v>
      </c>
      <c r="D4" s="6">
        <f>'Besoins'!$B$2*90</f>
        <v>90</v>
      </c>
      <c r="E4" t="s">
        <v>15</v>
      </c>
    </row>
    <row r="5">
      <c r="A5">
        <v>1</v>
      </c>
      <c r="B5" t="s">
        <v>55</v>
      </c>
      <c r="C5" t="s">
        <v>53</v>
      </c>
      <c r="D5" s="6">
        <f>'Besoins'!$B$2*0.9</f>
        <v>0.9</v>
      </c>
      <c r="E5" t="s">
        <v>19</v>
      </c>
    </row>
    <row r="6">
      <c r="A6">
        <v>1</v>
      </c>
      <c r="B6" t="s">
        <v>56</v>
      </c>
      <c r="C6" t="s">
        <v>53</v>
      </c>
      <c r="D6" s="6">
        <f>'Besoins'!$B$2*3</f>
        <v>3</v>
      </c>
      <c r="E6" t="s">
        <v>19</v>
      </c>
    </row>
    <row r="7">
      <c r="A7">
        <v>1</v>
      </c>
      <c r="B7" t="s">
        <v>57</v>
      </c>
      <c r="C7" t="s">
        <v>53</v>
      </c>
      <c r="D7" s="6">
        <f>'Besoins'!$B$2*1.8</f>
        <v>1.8</v>
      </c>
      <c r="E7" t="s">
        <v>19</v>
      </c>
    </row>
    <row r="8">
      <c r="A8">
        <v>1</v>
      </c>
      <c r="B8" t="s">
        <v>58</v>
      </c>
      <c r="C8" t="s">
        <v>59</v>
      </c>
      <c r="D8" s="6">
        <f>'Besoins'!$B$2*1</f>
        <v>1</v>
      </c>
      <c r="E8" t="s">
        <v>15</v>
      </c>
    </row>
    <row r="9">
      <c r="A9">
        <v>1</v>
      </c>
      <c r="B9" t="s">
        <v>60</v>
      </c>
      <c r="C9" t="s">
        <v>53</v>
      </c>
      <c r="D9" s="6">
        <f>'Besoins'!$B$2*2</f>
        <v>2</v>
      </c>
      <c r="E9" t="s">
        <v>19</v>
      </c>
    </row>
    <row r="10">
      <c r="A10">
        <v>1</v>
      </c>
      <c r="B10" t="s">
        <v>61</v>
      </c>
      <c r="C10" t="s">
        <v>53</v>
      </c>
      <c r="D10" s="6">
        <f>'Besoins'!$B$2*0.06</f>
        <v>0.06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62</v>
      </c>
      <c r="B1"/>
      <c r="C1"/>
      <c r="D1"/>
    </row>
    <row r="2">
      <c r="A2" t="str" s="13">
        <f>"GRO_CDC_198C · GRO.GARNITUR · référence : "&amp;Besoins!B3&amp;" "&amp;Besoins!C3&amp;" · multiplicateur réglable sur la feuille ""Besoins"""</f>
        <v>GRO_CDC_198C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65</v>
      </c>
      <c r="B6" t="str" s="12">
        <f>Procedure!D3</f>
        <v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v>
      </c>
      <c r="C6"/>
      <c r="D6"/>
    </row>
    <row r="7">
      <c r="A7"/>
      <c r="B7" t="str">
        <f>Besoins!B8</f>
        <v>Guanciale (joue de porc séchée, italienne)</v>
      </c>
      <c r="C7" s="6">
        <f>Besoins!E8</f>
        <v>3</v>
      </c>
      <c r="D7" t="str">
        <f>Besoins!F8</f>
        <v>kg</v>
      </c>
    </row>
    <row r="8">
      <c r="A8"/>
      <c r="B8" t="str">
        <f>Besoins!B12</f>
        <v>Jaune d'oeuf liquide pasteurisé</v>
      </c>
      <c r="C8" s="6">
        <f>Besoins!E12</f>
        <v>1.8</v>
      </c>
      <c r="D8" t="str">
        <f>Besoins!F12</f>
        <v>kg</v>
      </c>
    </row>
    <row r="9">
      <c r="A9"/>
      <c r="B9" t="s">
        <v>66</v>
      </c>
      <c r="C9" s="6">
        <f>'Besoins'!$B$2*1</f>
        <v>1</v>
      </c>
      <c r="D9" t="s">
        <v>15</v>
      </c>
    </row>
    <row r="10">
      <c r="A10"/>
      <c r="B10" t="str">
        <f>Besoins!B10</f>
        <v>Pecorino romano DOP (brebis, à râper)</v>
      </c>
      <c r="C10" s="6">
        <f>Besoins!E10</f>
        <v>2</v>
      </c>
      <c r="D10" t="str">
        <f>Besoins!F10</f>
        <v>kg</v>
      </c>
    </row>
    <row r="11">
      <c r="A11"/>
      <c r="B11" t="str">
        <f>Besoins!B9</f>
        <v>Poivre noir mignonnette (concassé)</v>
      </c>
      <c r="C11" s="6">
        <f>Besoins!E9</f>
        <v>0.06</v>
      </c>
      <c r="D11" t="str">
        <f>Besoins!F9</f>
        <v>kg</v>
      </c>
    </row>
    <row r="12">
      <c r="A12" t="s" s="15">
        <v>67</v>
      </c>
      <c r="B12" t="str" s="12">
        <f>Procedure!D4</f>
        <v>Rissoler le guanciale — Dans un rondeau (ou au four en chaleur sèche à + 175 °C), faire rissoler le guanciale à sec jusqu'à ce que le gras soit fondu et les bâtonnets dorés et croustillants. Réserver au chaud avec son gras.</v>
      </c>
      <c r="C12"/>
      <c r="D12"/>
    </row>
    <row r="13">
      <c r="A13" t="s" s="15">
        <v>68</v>
      </c>
      <c r="B13" t="str" s="12">
        <f>Procedure!D5</f>
        <v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v>
      </c>
      <c r="C13"/>
      <c r="D13"/>
    </row>
    <row r="14">
      <c r="A14"/>
      <c r="B14" t="str">
        <f>Besoins!B13</f>
        <v>Spaghetti n°5 secs</v>
      </c>
      <c r="C14" s="6">
        <f>Besoins!E13</f>
        <v>9</v>
      </c>
      <c r="D14" t="str">
        <f>Besoins!F13</f>
        <v>kg</v>
      </c>
    </row>
    <row r="15">
      <c r="A15"/>
      <c r="B15" t="str">
        <f>Besoins!B7</f>
        <v>Eau (robinet - moy. France 2026)</v>
      </c>
      <c r="C15" s="6">
        <f>Besoins!E7</f>
        <v>90</v>
      </c>
      <c r="D15" t="str">
        <f>Besoins!F7</f>
        <v>lt</v>
      </c>
    </row>
    <row r="16">
      <c r="A16"/>
      <c r="B16" t="str">
        <f>Besoins!B14</f>
        <v>Gros sel de mer</v>
      </c>
      <c r="C16" s="6">
        <f>Besoins!E14</f>
        <v>0.9</v>
      </c>
      <c r="D16" t="str">
        <f>Besoins!F14</f>
        <v>kg</v>
      </c>
    </row>
    <row r="17">
      <c r="A17" t="s" s="15">
        <v>69</v>
      </c>
      <c r="B17" t="str" s="12">
        <f>Procedure!D6</f>
        <v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v>
      </c>
      <c r="C17"/>
      <c r="D17"/>
    </row>
    <row r="18">
      <c r="A18" t="s" s="15">
        <v>70</v>
      </c>
      <c r="B18" t="str" s="12">
        <f>Procedure!D7</f>
        <v>Servir — Servir aussitôt à l'assiette, parsemer du pecorino restant et d'un tour de poivre noir.</v>
      </c>
      <c r="C18"/>
      <c r="D18"/>
    </row>
    <row r="19">
      <c r="A19" t="s" s="15">
        <v>71</v>
      </c>
      <c r="B19" t="str" s="12">
        <f>Procedure!D8</f>
        <v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v>
      </c>
      <c r="C19"/>
      <c r="D19"/>
    </row>
    <row r="20">
      <c r="A20"/>
      <c r="B20"/>
      <c r="C20"/>
      <c r="D20"/>
    </row>
    <row r="21">
      <c r="A21" t="s" s="16">
        <v>72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2026-10-30T15:16:08Z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2026-10-30T15:16:08Z</dcterms:modified>
  <cp:revision>1</cp:revision>
</cp:coreProperties>
</file>