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<sst xmlns="http://schemas.openxmlformats.org/spreadsheetml/2006/main" count="88" uniqueCount="88">
  <si>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</si>
  <si>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</si>
  <si>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</si>
  <si>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</si>
  <si>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</si>
  <si>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</si>
  <si>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</si>
  <si>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</si>
  <si>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</si>
  <si>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</si>
  <si>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</si>
  <si>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</si>
  <si>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</si>
  <si>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</si>
  <si>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</si>
  <si>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</si>
  <si>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</si>
  <si>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</si>
  <si>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</si>
  <si>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</si>
  <si>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</si>
  <si>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</si>
  <si>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</si>
  <si>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</si>
  <si>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</si>
  <si>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</si>
  <si>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</si>
  <si>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</si>
  <si>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</si>
  <si>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</si>
  <si>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</si>
  <si>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</si>
  <si>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</si>
  <si>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</si>
  <si>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</si>
  <si>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</si>
  <si>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</si>
  <si>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</si>
  <si>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</si>
  <si>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</si>
  <si>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</si>
  <si>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</si>
  <si>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</si>
  <si>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</si>
  <si>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</si>
  <si>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</si>
  <si>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Recette</t>
  </si>
  <si>
    <t>#</t>
  </si>
  <si>
    <t>Verbe</t>
  </si>
  <si>
    <t>Étape</t>
  </si>
  <si>
    <t>Précision technique</t>
  </si>
  <si>
    <t>Durée</t>
  </si>
  <si>
    <t>RISOTTO AL RADICCHIO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</si>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</sst>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E8*2.6</f>
        <v>3.9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0.315</v>
      </c>
      <c r="E10" s="6">
        <f>D10*$B$2</f>
        <v>0.315</v>
      </c>
      <c r="F10" t="s">
        <v>22</v>
      </c>
      <c r="G10" s="8">
        <f>E10*25.01</f>
        <v>7.87815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1.5</v>
      </c>
      <c r="E12" s="6">
        <f>D12*$B$2</f>
        <v>1.5</v>
      </c>
      <c r="F12" t="s">
        <v>22</v>
      </c>
      <c r="G12" s="8">
        <f>E12*5.2</f>
        <v>7.8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E13*14.5</f>
        <v>21.75</v>
      </c>
    </row>
    <row r="14">
      <c r="A14" t="s">
        <v>36</v>
      </c>
      <c r="B14" t="s">
        <v>37</v>
      </c>
      <c r="C14" t="s">
        <v>38</v>
      </c>
      <c r="D14" s="4">
        <v>4</v>
      </c>
      <c r="E14" s="6">
        <f>D14*$B$2</f>
        <v>4</v>
      </c>
      <c r="F14" t="s">
        <v>22</v>
      </c>
      <c r="G14" s="8">
        <f>E14*4.2</f>
        <v>16.8</v>
      </c>
    </row>
    <row r="15">
      <c r="A15" t="s">
        <v>39</v>
      </c>
      <c r="B15" t="s">
        <v>40</v>
      </c>
      <c r="C15" t="s">
        <v>41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42</v>
      </c>
      <c r="B16" t="s">
        <v>43</v>
      </c>
      <c r="C16" t="s">
        <v>44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/>
      <c r="B17"/>
      <c r="C17"/>
      <c r="D17"/>
      <c r="E17"/>
      <c r="F17" t="s" s="9">
        <v>45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1"/>
      <c r="F3"/>
    </row>
    <row r="4">
      <c r="A4" t="s">
        <v>52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52</v>
      </c>
      <c r="B7">
        <v>6</v>
      </c>
      <c r="C7"/>
      <c r="D7" t="s" s="11">
        <v>53</v>
      </c>
      <c r="E7" t="s" s="11"/>
      <c r="F7"/>
    </row>
    <row r="8">
      <c r="A8" t="s">
        <v>54</v>
      </c>
      <c r="B8">
        <v>1</v>
      </c>
      <c r="C8" t="s">
        <v>55</v>
      </c>
      <c r="D8" t="s" s="11">
        <v>56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52</v>
      </c>
      <c r="C2" t="s">
        <v>61</v>
      </c>
      <c r="D2" s="6">
        <f>'Besoins'!$B$2*100</f>
        <v>100</v>
      </c>
      <c r="E2" t="s">
        <v>3</v>
      </c>
    </row>
    <row r="3">
      <c r="A3">
        <v>1</v>
      </c>
      <c r="B3" t="s">
        <v>62</v>
      </c>
      <c r="C3" t="s">
        <v>63</v>
      </c>
      <c r="D3" s="6">
        <f>'Besoins'!$B$2*7</f>
        <v>7</v>
      </c>
      <c r="E3" t="s">
        <v>22</v>
      </c>
    </row>
    <row r="4">
      <c r="A4">
        <v>1</v>
      </c>
      <c r="B4" t="s">
        <v>64</v>
      </c>
      <c r="C4" t="s">
        <v>63</v>
      </c>
      <c r="D4" s="6">
        <f>'Besoins'!$B$2*1.5</f>
        <v>1.5</v>
      </c>
      <c r="E4" t="s">
        <v>22</v>
      </c>
    </row>
    <row r="5">
      <c r="A5">
        <v>1</v>
      </c>
      <c r="B5" t="s">
        <v>65</v>
      </c>
      <c r="C5" t="s">
        <v>66</v>
      </c>
      <c r="D5" s="6">
        <f>'Besoins'!$B$2*0.3</f>
        <v>0.3</v>
      </c>
      <c r="E5" t="s">
        <v>15</v>
      </c>
    </row>
    <row r="6">
      <c r="A6">
        <v>1</v>
      </c>
      <c r="B6" t="s">
        <v>67</v>
      </c>
      <c r="C6" t="s">
        <v>63</v>
      </c>
      <c r="D6" s="6">
        <f>'Besoins'!$B$2*0.5</f>
        <v>0.5</v>
      </c>
      <c r="E6" t="s">
        <v>22</v>
      </c>
    </row>
    <row r="7">
      <c r="A7">
        <v>1</v>
      </c>
      <c r="B7" t="s">
        <v>68</v>
      </c>
      <c r="C7" t="s">
        <v>63</v>
      </c>
      <c r="D7" s="6">
        <f>'Besoins'!$B$2*1.5</f>
        <v>1.5</v>
      </c>
      <c r="E7" t="s">
        <v>15</v>
      </c>
    </row>
    <row r="8">
      <c r="A8">
        <v>1</v>
      </c>
      <c r="B8" t="s">
        <v>69</v>
      </c>
      <c r="C8" t="s">
        <v>61</v>
      </c>
      <c r="D8" s="6">
        <f>'Besoins'!$B$2*21</f>
        <v>21</v>
      </c>
      <c r="E8" t="s">
        <v>15</v>
      </c>
    </row>
    <row r="9">
      <c r="A9">
        <v>2</v>
      </c>
      <c r="B9" t="s">
        <v>70</v>
      </c>
      <c r="C9" t="s">
        <v>63</v>
      </c>
      <c r="D9" s="6">
        <f>'Besoins'!$B$2*20.685</f>
        <v>20.685</v>
      </c>
      <c r="E9" t="s">
        <v>15</v>
      </c>
    </row>
    <row r="10">
      <c r="A10">
        <v>2</v>
      </c>
      <c r="B10" t="s">
        <v>71</v>
      </c>
      <c r="C10" t="s">
        <v>63</v>
      </c>
      <c r="D10" s="6">
        <f>'Besoins'!$B$2*0.315</f>
        <v>0.315</v>
      </c>
      <c r="E10" t="s">
        <v>22</v>
      </c>
    </row>
    <row r="11">
      <c r="A11">
        <v>1</v>
      </c>
      <c r="B11" t="s">
        <v>72</v>
      </c>
      <c r="C11" t="s">
        <v>63</v>
      </c>
      <c r="D11" s="6">
        <f>'Besoins'!$B$2*0.007</f>
        <v>0.007</v>
      </c>
      <c r="E11" t="s">
        <v>22</v>
      </c>
    </row>
    <row r="12">
      <c r="A12">
        <v>1</v>
      </c>
      <c r="B12" t="s">
        <v>73</v>
      </c>
      <c r="C12" t="s">
        <v>63</v>
      </c>
      <c r="D12" s="6">
        <f>'Besoins'!$B$2*4</f>
        <v>4</v>
      </c>
      <c r="E12" t="s">
        <v>22</v>
      </c>
    </row>
    <row r="13">
      <c r="A13">
        <v>1</v>
      </c>
      <c r="B13" t="s">
        <v>67</v>
      </c>
      <c r="C13" t="s">
        <v>63</v>
      </c>
      <c r="D13" s="6">
        <f>'Besoins'!$B$2*1</f>
        <v>1</v>
      </c>
      <c r="E13" t="s">
        <v>22</v>
      </c>
    </row>
    <row r="14">
      <c r="A14">
        <v>1</v>
      </c>
      <c r="B14" t="s">
        <v>74</v>
      </c>
      <c r="C14" t="s">
        <v>63</v>
      </c>
      <c r="D14" s="6">
        <f>'Besoins'!$B$2*1.5</f>
        <v>1.5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2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76</v>
      </c>
      <c r="B4"/>
      <c r="C4"/>
      <c r="D4"/>
    </row>
    <row r="5">
      <c r="A5" t="s" s="14">
        <v>77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78</v>
      </c>
      <c r="B6" t="str" s="11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79</v>
      </c>
      <c r="C7" s="6">
        <f>'Besoins'!$B$2*21</f>
        <v>21</v>
      </c>
      <c r="D7" t="s">
        <v>15</v>
      </c>
    </row>
    <row r="8">
      <c r="A8"/>
      <c r="B8" t="str">
        <f>Besoins!B14</f>
        <v>Trévise (chicorée rouge)</v>
      </c>
      <c r="C8" s="6">
        <f>Besoins!E14</f>
        <v>4</v>
      </c>
      <c r="D8" t="str">
        <f>Besoins!F14</f>
        <v>kg</v>
      </c>
    </row>
    <row r="9">
      <c r="A9" t="s" s="14">
        <v>80</v>
      </c>
      <c r="B9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6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6">
        <f>Besoins!E16</f>
        <v>1.5</v>
      </c>
      <c r="D11" t="str">
        <f>Besoins!F16</f>
        <v>kg</v>
      </c>
    </row>
    <row r="12">
      <c r="A12"/>
      <c r="B12" t="s">
        <v>81</v>
      </c>
      <c r="C12" s="6">
        <f>'Besoins'!$B$2*0.3</f>
        <v>0.3</v>
      </c>
      <c r="D12" t="s">
        <v>15</v>
      </c>
    </row>
    <row r="13">
      <c r="A13"/>
      <c r="B13" t="s">
        <v>82</v>
      </c>
      <c r="C13" s="6">
        <f>'Besoins'!$B$2*0.5</f>
        <v>0.5</v>
      </c>
      <c r="D13" t="s">
        <v>22</v>
      </c>
    </row>
    <row r="14">
      <c r="A14"/>
      <c r="B14" t="str">
        <f>Besoins!B8</f>
        <v>Vin rouge de cuisson (table)</v>
      </c>
      <c r="C14" s="6">
        <f>Besoins!E8</f>
        <v>1.5</v>
      </c>
      <c r="D14" t="str">
        <f>Besoins!F8</f>
        <v>lt</v>
      </c>
    </row>
    <row r="15">
      <c r="A15" t="s" s="14">
        <v>83</v>
      </c>
      <c r="B15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6">
        <f>Besoins!E9</f>
        <v>0.007</v>
      </c>
      <c r="D16" t="str">
        <f>Besoins!F9</f>
        <v>kg</v>
      </c>
    </row>
    <row r="17">
      <c r="A17" t="s" s="14">
        <v>84</v>
      </c>
      <c r="B17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82</v>
      </c>
      <c r="C18" s="6">
        <f>'Besoins'!$B$2*1</f>
        <v>1</v>
      </c>
      <c r="D18" t="s">
        <v>22</v>
      </c>
    </row>
    <row r="19">
      <c r="A19"/>
      <c r="B19" t="str">
        <f>Besoins!B13</f>
        <v>Parmesan râpé (Parmigiano)</v>
      </c>
      <c r="C19" s="6">
        <f>Besoins!E13</f>
        <v>1.5</v>
      </c>
      <c r="D19" t="str">
        <f>Besoins!F13</f>
        <v>kg</v>
      </c>
    </row>
    <row r="20">
      <c r="A20" t="s" s="14">
        <v>85</v>
      </c>
      <c r="B20" t="str" s="11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3">
        <v>86</v>
      </c>
      <c r="B22"/>
      <c r="C22"/>
      <c r="D22"/>
    </row>
    <row r="23">
      <c r="A23" t="s" s="14">
        <v>77</v>
      </c>
      <c r="B23" t="str" s="11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6">
        <f>Besoins!E7</f>
        <v>20.685</v>
      </c>
      <c r="D24" t="str">
        <f>Besoins!F7</f>
        <v>lt</v>
      </c>
    </row>
    <row r="25">
      <c r="A25"/>
      <c r="B25" t="str">
        <f>Besoins!B10</f>
        <v>Fonds Blanc de Volaille (Knorr Professional)</v>
      </c>
      <c r="C25" s="6">
        <f>Besoins!E10</f>
        <v>0.315</v>
      </c>
      <c r="D25" t="str">
        <f>Besoins!F10</f>
        <v>kg</v>
      </c>
    </row>
    <row r="26">
      <c r="A26"/>
      <c r="B26"/>
      <c r="C26"/>
      <c r="D26"/>
    </row>
    <row r="27">
      <c r="A27" t="s" s="15">
        <v>87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