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<sst xmlns="http://schemas.openxmlformats.org/spreadsheetml/2006/main" count="82" uniqueCount="82">
  <si>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</si>
  <si>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</si>
  <si>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</si>
  <si>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</si>
  <si>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</si>
  <si>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</si>
  <si>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</si>
  <si>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</si>
  <si>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</si>
  <si>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</si>
  <si>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</si>
  <si>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</si>
  <si>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</si>
  <si>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</si>
  <si>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</si>
  <si>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</si>
  <si>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</si>
  <si>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</si>
  <si>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</si>
  <si>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</si>
  <si>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</si>
  <si>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</si>
  <si>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FROM-EMMENTAL</t>
  </si>
  <si>
    <t>Emmental râpé vrac</t>
  </si>
  <si>
    <t>Fromages de base cuisine</t>
  </si>
  <si>
    <t>ST-MORET-1KG</t>
  </si>
  <si>
    <t>St Moret fromage frais tartiner 1kg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</si>
  <si>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</si>
  <si>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</si>
  <si>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</si>
  <si>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</si>
  <si>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</si>
  <si>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</si>
  <si>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</si>
  <si>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</si>
  <si>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</si>
  <si>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</si>
  <si>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</si>
  <si>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</si>
  <si>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</si>
  <si>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</si>
  <si>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</si>
  <si>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</si>
  <si>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</si>
  <si>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</si>
  <si>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</si>
  <si>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</si>
  <si>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</si>
  <si>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</si>
  <si>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SURPRISE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</si>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</sst>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3.2</v>
      </c>
      <c r="E7" s="6">
        <f>D7*$B$2</f>
        <v>3.2</v>
      </c>
      <c r="F7" t="s">
        <v>15</v>
      </c>
      <c r="G7" s="8">
        <f>E7*0.0043</f>
        <v>0.01376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19</v>
      </c>
      <c r="G8" s="8">
        <f>E8*20</f>
        <v>0.08</v>
      </c>
    </row>
    <row r="9">
      <c r="A9" t="s">
        <v>20</v>
      </c>
      <c r="B9" t="s">
        <v>21</v>
      </c>
      <c r="C9" t="s">
        <v>18</v>
      </c>
      <c r="D9" s="4">
        <v>0.012</v>
      </c>
      <c r="E9" s="6">
        <f>D9*$B$2</f>
        <v>0.012</v>
      </c>
      <c r="F9" t="s">
        <v>19</v>
      </c>
      <c r="G9" s="8">
        <f>E9*12.5</f>
        <v>0.15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19</v>
      </c>
      <c r="G10" s="8">
        <f>E10*7.2</f>
        <v>10.8</v>
      </c>
    </row>
    <row r="11">
      <c r="A11" t="s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19</v>
      </c>
      <c r="G11" s="8">
        <f>E11*7.8</f>
        <v>7.8</v>
      </c>
    </row>
    <row r="12">
      <c r="A12" t="s">
        <v>27</v>
      </c>
      <c r="B12" t="s">
        <v>28</v>
      </c>
      <c r="C12" t="s">
        <v>29</v>
      </c>
      <c r="D12" s="4">
        <v>2</v>
      </c>
      <c r="E12" s="6">
        <f>D12*$B$2</f>
        <v>2</v>
      </c>
      <c r="F12" t="s">
        <v>30</v>
      </c>
      <c r="G12" s="8">
        <f>E12*0.45</f>
        <v>0.9</v>
      </c>
    </row>
    <row r="13">
      <c r="A13" t="s">
        <v>31</v>
      </c>
      <c r="B13" t="s">
        <v>32</v>
      </c>
      <c r="C13" t="s">
        <v>29</v>
      </c>
      <c r="D13" s="4">
        <v>18</v>
      </c>
      <c r="E13" s="6">
        <f>D13*$B$2</f>
        <v>18</v>
      </c>
      <c r="F13" t="s">
        <v>19</v>
      </c>
      <c r="G13" s="8">
        <f>E13*0.35</f>
        <v>6.3</v>
      </c>
    </row>
    <row r="14">
      <c r="A14" t="s">
        <v>33</v>
      </c>
      <c r="B14" t="s">
        <v>34</v>
      </c>
      <c r="C14" t="s">
        <v>35</v>
      </c>
      <c r="D14" s="4">
        <v>0.8</v>
      </c>
      <c r="E14" s="6">
        <f>D14*$B$2</f>
        <v>0.8</v>
      </c>
      <c r="F14" t="s">
        <v>19</v>
      </c>
      <c r="G14" s="8">
        <f>E14*3.08</f>
        <v>2.464</v>
      </c>
    </row>
    <row r="15">
      <c r="A15" t="s">
        <v>36</v>
      </c>
      <c r="B15" t="s">
        <v>37</v>
      </c>
      <c r="C15" t="s">
        <v>38</v>
      </c>
      <c r="D15" s="4">
        <v>0.04</v>
      </c>
      <c r="E15" s="6">
        <f>D15*$B$2</f>
        <v>0.04</v>
      </c>
      <c r="F15" t="s">
        <v>19</v>
      </c>
      <c r="G15" s="8">
        <f>E15*0.35</f>
        <v>0.014</v>
      </c>
    </row>
    <row r="16">
      <c r="A16" t="s">
        <v>39</v>
      </c>
      <c r="B16" t="s">
        <v>40</v>
      </c>
      <c r="C16" t="s">
        <v>41</v>
      </c>
      <c r="D16" s="4">
        <v>0.1</v>
      </c>
      <c r="E16" s="6">
        <f>D16*$B$2</f>
        <v>0.1</v>
      </c>
      <c r="F16" t="s">
        <v>19</v>
      </c>
      <c r="G16" s="8">
        <f>E16*9.26</f>
        <v>0.926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1"/>
      <c r="F5"/>
    </row>
    <row r="6">
      <c r="A6" t="s">
        <v>49</v>
      </c>
      <c r="B6">
        <v>5</v>
      </c>
      <c r="C6"/>
      <c r="D6" t="inlineStr" s="11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1"/>
      <c r="F6"/>
    </row>
    <row r="7">
      <c r="A7" t="s">
        <v>49</v>
      </c>
      <c r="B7">
        <v>6</v>
      </c>
      <c r="C7"/>
      <c r="D7" t="inlineStr" s="11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1"/>
      <c r="F7"/>
    </row>
    <row r="8">
      <c r="A8" t="s">
        <v>49</v>
      </c>
      <c r="B8">
        <v>7</v>
      </c>
      <c r="C8"/>
      <c r="D8" t="s" s="11">
        <v>50</v>
      </c>
      <c r="E8" t="s" s="11"/>
      <c r="F8"/>
    </row>
    <row r="9">
      <c r="A9" t="s">
        <v>51</v>
      </c>
      <c r="B9">
        <v>1</v>
      </c>
      <c r="C9"/>
      <c r="D9" t="s" s="11">
        <v>52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'Besoins'!$B$2*18</f>
        <v>18</v>
      </c>
      <c r="E3" t="s">
        <v>19</v>
      </c>
    </row>
    <row r="4">
      <c r="A4">
        <v>1</v>
      </c>
      <c r="B4" t="s">
        <v>60</v>
      </c>
      <c r="C4" t="s">
        <v>57</v>
      </c>
      <c r="D4" s="6">
        <f>'Besoins'!$B$2*4</f>
        <v>4</v>
      </c>
      <c r="E4" t="s">
        <v>19</v>
      </c>
    </row>
    <row r="5">
      <c r="A5">
        <v>2</v>
      </c>
      <c r="B5" t="s">
        <v>61</v>
      </c>
      <c r="C5" t="s">
        <v>59</v>
      </c>
      <c r="D5" s="6">
        <f>'Besoins'!$B$2*0.8</f>
        <v>0.8</v>
      </c>
      <c r="E5" t="s">
        <v>19</v>
      </c>
    </row>
    <row r="6">
      <c r="A6">
        <v>2</v>
      </c>
      <c r="B6" t="s">
        <v>62</v>
      </c>
      <c r="C6" t="s">
        <v>59</v>
      </c>
      <c r="D6" s="6">
        <f>'Besoins'!$B$2*3.2</f>
        <v>3.2</v>
      </c>
      <c r="E6" t="s">
        <v>15</v>
      </c>
    </row>
    <row r="7">
      <c r="A7">
        <v>1</v>
      </c>
      <c r="B7" t="s">
        <v>63</v>
      </c>
      <c r="C7" t="s">
        <v>59</v>
      </c>
      <c r="D7" s="6">
        <f>'Besoins'!$B$2*0.1</f>
        <v>0.1</v>
      </c>
      <c r="E7" t="s">
        <v>19</v>
      </c>
    </row>
    <row r="8">
      <c r="A8">
        <v>1</v>
      </c>
      <c r="B8" t="s">
        <v>64</v>
      </c>
      <c r="C8" t="s">
        <v>59</v>
      </c>
      <c r="D8" s="6">
        <f>'Besoins'!$B$2*2</f>
        <v>2</v>
      </c>
      <c r="E8" t="s">
        <v>30</v>
      </c>
    </row>
    <row r="9">
      <c r="A9">
        <v>1</v>
      </c>
      <c r="B9" t="s">
        <v>65</v>
      </c>
      <c r="C9" t="s">
        <v>59</v>
      </c>
      <c r="D9" s="6">
        <f>'Besoins'!$B$2*1</f>
        <v>1</v>
      </c>
      <c r="E9" t="s">
        <v>19</v>
      </c>
    </row>
    <row r="10">
      <c r="A10">
        <v>1</v>
      </c>
      <c r="B10" t="s">
        <v>66</v>
      </c>
      <c r="C10" t="s">
        <v>59</v>
      </c>
      <c r="D10" s="6">
        <f>'Besoins'!$B$2*0.04</f>
        <v>0.04</v>
      </c>
      <c r="E10" t="s">
        <v>19</v>
      </c>
    </row>
    <row r="11">
      <c r="A11">
        <v>1</v>
      </c>
      <c r="B11" t="s">
        <v>67</v>
      </c>
      <c r="C11" t="s">
        <v>59</v>
      </c>
      <c r="D11" s="6">
        <f>'Besoins'!$B$2*0.012</f>
        <v>0.012</v>
      </c>
      <c r="E11" t="s">
        <v>19</v>
      </c>
    </row>
    <row r="12">
      <c r="A12">
        <v>1</v>
      </c>
      <c r="B12" t="s">
        <v>68</v>
      </c>
      <c r="C12" t="s">
        <v>59</v>
      </c>
      <c r="D12" s="6">
        <f>'Besoins'!$B$2*0.004</f>
        <v>0.004</v>
      </c>
      <c r="E12" t="s">
        <v>19</v>
      </c>
    </row>
    <row r="13">
      <c r="A13">
        <v>1</v>
      </c>
      <c r="B13" t="s">
        <v>69</v>
      </c>
      <c r="C13" t="s">
        <v>59</v>
      </c>
      <c r="D13" s="6">
        <f>'Besoins'!$B$2*1.5</f>
        <v>1.5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6">
        <f>Besoins!E13</f>
        <v>18</v>
      </c>
      <c r="D7" t="str">
        <f>Besoins!F13</f>
        <v>kg</v>
      </c>
    </row>
    <row r="8">
      <c r="A8"/>
      <c r="B8" t="s">
        <v>74</v>
      </c>
      <c r="C8" s="6">
        <f>'Besoins'!$B$2*4</f>
        <v>4</v>
      </c>
      <c r="D8" t="s">
        <v>19</v>
      </c>
    </row>
    <row r="9">
      <c r="A9"/>
      <c r="B9" t="str">
        <f>Besoins!B12</f>
        <v>CIBOULETTE France botte</v>
      </c>
      <c r="C9" s="6">
        <f>Besoins!E12</f>
        <v>2</v>
      </c>
      <c r="D9" t="str">
        <f>Besoins!F12</f>
        <v>bte</v>
      </c>
    </row>
    <row r="10">
      <c r="A10" t="s" s="14">
        <v>75</v>
      </c>
      <c r="B10" t="str" s="11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6">
        <f>Besoins!E16</f>
        <v>0.1</v>
      </c>
      <c r="D11" t="str">
        <f>Besoins!F16</f>
        <v>kg</v>
      </c>
    </row>
    <row r="12">
      <c r="A12"/>
      <c r="B12" t="str">
        <f>Besoins!B11</f>
        <v>St Moret fromage frais tartiner 1kg</v>
      </c>
      <c r="C12" s="6">
        <f>Besoins!E11</f>
        <v>1</v>
      </c>
      <c r="D12" t="str">
        <f>Besoins!F11</f>
        <v>kg</v>
      </c>
    </row>
    <row r="13">
      <c r="A13"/>
      <c r="B13" t="str">
        <f>Besoins!B15</f>
        <v>Sel fin de cuisine</v>
      </c>
      <c r="C13" s="6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6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6">
        <f>Besoins!E8</f>
        <v>0.004</v>
      </c>
      <c r="D15" t="str">
        <f>Besoins!F8</f>
        <v>kg</v>
      </c>
    </row>
    <row r="16">
      <c r="A16" t="s" s="14">
        <v>76</v>
      </c>
      <c r="B16" t="str" s="11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4">
        <v>77</v>
      </c>
      <c r="B17" t="str" s="11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Besoins!B10</f>
        <v>Emmental râpé vrac</v>
      </c>
      <c r="C18" s="6">
        <f>Besoins!E10</f>
        <v>1.5</v>
      </c>
      <c r="D18" t="str">
        <f>Besoins!F10</f>
        <v>kg</v>
      </c>
    </row>
    <row r="19">
      <c r="A19" t="s" s="14">
        <v>78</v>
      </c>
      <c r="B19" t="str" s="11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4">
        <v>79</v>
      </c>
      <c r="B20" t="str" s="11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3">
        <v>80</v>
      </c>
      <c r="B22"/>
      <c r="C22"/>
      <c r="D22"/>
    </row>
    <row r="23">
      <c r="A23" t="s" s="14">
        <v>72</v>
      </c>
      <c r="B23" t="str" s="11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6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6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5">
        <v>81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2026-10-30T14:33:10Z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2026-10-30T14:33:10Z</dcterms:modified>
  <cp:revision>1</cp:revision>
</cp:coreProperties>
</file>