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<sst xmlns="http://schemas.openxmlformats.org/spreadsheetml/2006/main" count="84" uniqueCount="84">
  <si>
    <t>Besoins matière</t>
  </si>
  <si>
    <t>Multiplicateur souhaité</t>
  </si>
  <si>
    <t>Quantité de référence</t>
  </si>
  <si>
    <t>pc</t>
  </si>
  <si>
    <t>Quantité obtenue</t>
  </si>
  <si>
    <t>Code</t>
  </si>
  <si>
    <t>Matière première</t>
  </si>
  <si>
    <t>Classe</t>
  </si>
  <si>
    <t>Base (×1, modifiable)</t>
  </si>
  <si>
    <t>Quantité</t>
  </si>
  <si>
    <t>Unité</t>
  </si>
  <si>
    <t>Coût H.T.</t>
  </si>
  <si>
    <t>LARDON-DIN-HAL</t>
  </si>
  <si>
    <t>Lardons de dinde fumés halal</t>
  </si>
  <si>
    <t>Charcuterie</t>
  </si>
  <si>
    <t>kg</t>
  </si>
  <si>
    <t>EPI-POIVRE-BLAN</t>
  </si>
  <si>
    <t>Poivre blanc moulu</t>
  </si>
  <si>
    <t>Épices en poudre et graines</t>
  </si>
  <si>
    <t>RNME101408</t>
  </si>
  <si>
    <t>Jus de citron type pulco 70cl</t>
  </si>
  <si>
    <t>Agrumes</t>
  </si>
  <si>
    <t>u</t>
  </si>
  <si>
    <t>BEU-DOUX</t>
  </si>
  <si>
    <t>Beurre doux 82% MG plaquette</t>
  </si>
  <si>
    <t>Beurres et margarines</t>
  </si>
  <si>
    <t>CRE-FRAICHE-EP</t>
  </si>
  <si>
    <t>Crème fraîche épaisse 30% MG</t>
  </si>
  <si>
    <t>Crèmes fraîches et laitières</t>
  </si>
  <si>
    <t>FROM-PARMESAN</t>
  </si>
  <si>
    <t>Parmesan râpé (Parmigiano)</t>
  </si>
  <si>
    <t>Fromages de base cuisine</t>
  </si>
  <si>
    <t>RNM3980160</t>
  </si>
  <si>
    <t>BASILIC France botte</t>
  </si>
  <si>
    <t>Légumes</t>
  </si>
  <si>
    <t>bte</t>
  </si>
  <si>
    <t>RNM27820123</t>
  </si>
  <si>
    <t>OIGNON jaune France cat.I 60-80mm</t>
  </si>
  <si>
    <t>RNMS00812</t>
  </si>
  <si>
    <t>Ail haché IQF</t>
  </si>
  <si>
    <t>Légumes surgelés</t>
  </si>
  <si>
    <t>ECHALOTE-CI-SURG</t>
  </si>
  <si>
    <t>Échalotes ciselées surgelées</t>
  </si>
  <si>
    <t>RNMS00882</t>
  </si>
  <si>
    <t>Fonds d'artichaut import</t>
  </si>
  <si>
    <t>Total</t>
  </si>
  <si>
    <t>Recette</t>
  </si>
  <si>
    <t>#</t>
  </si>
  <si>
    <t>Verbe</t>
  </si>
  <si>
    <t>Étape</t>
  </si>
  <si>
    <t>Précision technique</t>
  </si>
  <si>
    <t>Durée</t>
  </si>
  <si>
    <t>FRICASSÉE D'ARTICHAUTS À LA CARBONARA HALAL</t>
  </si>
  <si>
    <t>Niveau</t>
  </si>
  <si>
    <t>Composant</t>
  </si>
  <si>
    <t>Type</t>
  </si>
  <si>
    <t>Quantité (× multiplicateur, voir feuille Besoins)</t>
  </si>
  <si>
    <t>recette</t>
  </si>
  <si>
    <t xml:space="preserve">    ↳ Fonds d'artichaut import</t>
  </si>
  <si>
    <t>matiere</t>
  </si>
  <si>
    <t xml:space="preserve">    ↳ Lardons de dinde fumés halal</t>
  </si>
  <si>
    <t xml:space="preserve">    ↳ OIGNON jaune France cat.I 60-80mm</t>
  </si>
  <si>
    <t xml:space="preserve">    ↳ Échalotes ciselées surgelées</t>
  </si>
  <si>
    <t xml:space="preserve">    ↳ Ail haché IQF</t>
  </si>
  <si>
    <t xml:space="preserve">    ↳ Crème fraîche épaisse 30% MG</t>
  </si>
  <si>
    <t xml:space="preserve">    ↳ Jus citron pulco (L) (conv.)</t>
  </si>
  <si>
    <t>conversion</t>
  </si>
  <si>
    <t>lt</t>
  </si>
  <si>
    <t xml:space="preserve">    ↳ BASILIC (KG) (conv.)</t>
  </si>
  <si>
    <t xml:space="preserve">    ↳ Parmesan râpé (Parmigiano)</t>
  </si>
  <si>
    <t xml:space="preserve">    ↳ Beurre doux 82% MG plaquette</t>
  </si>
  <si>
    <t xml:space="preserve">    ↳ Poivre blanc moulu</t>
  </si>
  <si>
    <t>Fiche technique — FRICASSÉE D'ARTICHAUTS À LA CARBONARA HALAL</t>
  </si>
  <si>
    <t>FRICASSÉE D'ARTICHAUTS À LA CARBONARA HALAL  GRO_CDC_170B</t>
  </si>
  <si>
    <t>1.</t>
  </si>
  <si>
    <t>2.</t>
  </si>
  <si>
    <t xml:space="preserve">    BASILIC (KG) (conv.)</t>
  </si>
  <si>
    <t>3.</t>
  </si>
  <si>
    <t>4.</t>
  </si>
  <si>
    <t xml:space="preserve">    Jus citron pulco (L) (conv.)</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</si>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</sst>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E7*5.29</f>
        <v>15.87</v>
      </c>
    </row>
    <row r="8">
      <c r="A8" t="s">
        <v>16</v>
      </c>
      <c r="B8" t="s">
        <v>17</v>
      </c>
      <c r="C8" t="s">
        <v>18</v>
      </c>
      <c r="D8" s="4">
        <v>0.008</v>
      </c>
      <c r="E8" s="6">
        <f>D8*$B$2</f>
        <v>0.008</v>
      </c>
      <c r="F8" t="s">
        <v>15</v>
      </c>
      <c r="G8" s="8">
        <f>E8*14.8</f>
        <v>0.1184</v>
      </c>
    </row>
    <row r="9">
      <c r="A9" t="s">
        <v>19</v>
      </c>
      <c r="B9" t="s">
        <v>20</v>
      </c>
      <c r="C9" t="s">
        <v>21</v>
      </c>
      <c r="D9" s="4">
        <v>0.333333</v>
      </c>
      <c r="E9" s="6">
        <f>D9*$B$2</f>
        <v>0.333333</v>
      </c>
      <c r="F9" t="s">
        <v>22</v>
      </c>
      <c r="G9" s="8">
        <f>E9*8.1571510143</f>
        <v>2.719048</v>
      </c>
    </row>
    <row r="10">
      <c r="A10" t="s">
        <v>23</v>
      </c>
      <c r="B10" t="s">
        <v>24</v>
      </c>
      <c r="C10" t="s">
        <v>25</v>
      </c>
      <c r="D10" s="4">
        <v>0.4</v>
      </c>
      <c r="E10" s="6">
        <f>D10*$B$2</f>
        <v>0.4</v>
      </c>
      <c r="F10" t="s">
        <v>15</v>
      </c>
      <c r="G10" s="8">
        <f>E10*5.2</f>
        <v>2.08</v>
      </c>
    </row>
    <row r="11">
      <c r="A11" t="s">
        <v>26</v>
      </c>
      <c r="B11" t="s">
        <v>27</v>
      </c>
      <c r="C11" t="s">
        <v>28</v>
      </c>
      <c r="D11" s="4">
        <v>5</v>
      </c>
      <c r="E11" s="6">
        <f>D11*$B$2</f>
        <v>5</v>
      </c>
      <c r="F11" t="s">
        <v>15</v>
      </c>
      <c r="G11" s="8">
        <f>E11*3.1</f>
        <v>15.5</v>
      </c>
    </row>
    <row r="12">
      <c r="A12" t="s">
        <v>29</v>
      </c>
      <c r="B12" t="s">
        <v>30</v>
      </c>
      <c r="C12" t="s">
        <v>31</v>
      </c>
      <c r="D12" s="4">
        <v>1</v>
      </c>
      <c r="E12" s="6">
        <f>D12*$B$2</f>
        <v>1</v>
      </c>
      <c r="F12" t="s">
        <v>15</v>
      </c>
      <c r="G12" s="8">
        <f>E12*14.5</f>
        <v>14.5</v>
      </c>
    </row>
    <row r="13">
      <c r="A13" t="s">
        <v>32</v>
      </c>
      <c r="B13" t="s">
        <v>33</v>
      </c>
      <c r="C13" t="s">
        <v>34</v>
      </c>
      <c r="D13" s="4">
        <v>5</v>
      </c>
      <c r="E13" s="6">
        <f>D13*$B$2</f>
        <v>5</v>
      </c>
      <c r="F13" t="s">
        <v>35</v>
      </c>
      <c r="G13" s="8">
        <f>E13*0.5</f>
        <v>2.5</v>
      </c>
    </row>
    <row r="14">
      <c r="A14" t="s">
        <v>36</v>
      </c>
      <c r="B14" t="s">
        <v>37</v>
      </c>
      <c r="C14" t="s">
        <v>34</v>
      </c>
      <c r="D14" s="4">
        <v>0.5</v>
      </c>
      <c r="E14" s="6">
        <f>D14*$B$2</f>
        <v>0.5</v>
      </c>
      <c r="F14" t="s">
        <v>15</v>
      </c>
      <c r="G14" s="8">
        <f>E14*0.4</f>
        <v>0.2</v>
      </c>
    </row>
    <row r="15">
      <c r="A15" t="s">
        <v>38</v>
      </c>
      <c r="B15" t="s">
        <v>39</v>
      </c>
      <c r="C15" t="s">
        <v>40</v>
      </c>
      <c r="D15" s="4">
        <v>0.2</v>
      </c>
      <c r="E15" s="6">
        <f>D15*$B$2</f>
        <v>0.2</v>
      </c>
      <c r="F15" t="s">
        <v>15</v>
      </c>
      <c r="G15" s="8">
        <f>E15*9.26</f>
        <v>1.852</v>
      </c>
    </row>
    <row r="16">
      <c r="A16" t="s">
        <v>41</v>
      </c>
      <c r="B16" t="s">
        <v>42</v>
      </c>
      <c r="C16" t="s">
        <v>40</v>
      </c>
      <c r="D16" s="4">
        <v>0.5</v>
      </c>
      <c r="E16" s="6">
        <f>D16*$B$2</f>
        <v>0.5</v>
      </c>
      <c r="F16" t="s">
        <v>15</v>
      </c>
      <c r="G16" s="8">
        <f>E16*7.5</f>
        <v>3.75</v>
      </c>
    </row>
    <row r="17">
      <c r="A17" t="s">
        <v>43</v>
      </c>
      <c r="B17" t="s">
        <v>44</v>
      </c>
      <c r="C17" t="s">
        <v>40</v>
      </c>
      <c r="D17" s="4">
        <v>12</v>
      </c>
      <c r="E17" s="6">
        <f>D17*$B$2</f>
        <v>12</v>
      </c>
      <c r="F17" t="s">
        <v>15</v>
      </c>
      <c r="G17" s="8">
        <f>E17*8.09</f>
        <v>97.08</v>
      </c>
    </row>
    <row r="18">
      <c r="A18"/>
      <c r="B18"/>
      <c r="C18"/>
      <c r="D18"/>
      <c r="E18"/>
      <c r="F18" t="s" s="9">
        <v>45</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46</v>
      </c>
      <c r="B1" t="s" s="7">
        <v>47</v>
      </c>
      <c r="C1" t="s" s="7">
        <v>48</v>
      </c>
      <c r="D1" t="s" s="7">
        <v>49</v>
      </c>
      <c r="E1" t="s" s="7">
        <v>50</v>
      </c>
      <c r="F1" t="s" s="7">
        <v>51</v>
      </c>
    </row>
    <row r="2">
      <c r="A2" t="s">
        <v>52</v>
      </c>
      <c r="B2">
        <v>1</v>
      </c>
      <c r="C2"/>
      <c r="D2" t="inlineStr" s="11">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E2" t="s" s="11"/>
      <c r="F2"/>
    </row>
    <row r="3">
      <c r="A3" t="s">
        <v>52</v>
      </c>
      <c r="B3">
        <v>2</v>
      </c>
      <c r="C3"/>
      <c r="D3" t="inlineStr" s="11">
        <is>
          <t>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t>
        </is>
      </c>
      <c r="E3" t="s" s="11"/>
      <c r="F3"/>
    </row>
    <row r="4">
      <c r="A4" t="s">
        <v>52</v>
      </c>
      <c r="B4">
        <v>3</v>
      </c>
      <c r="C4"/>
      <c r="D4" t="inlineStr" s="11">
        <is>
          <t>Cuire les lardons — Préchauffer le four sur la position vapeur. Enfourner le bac contenant les lardons. Cuire à la vapeur pendant 2 à 3 minutes environ. Réserver.</t>
        </is>
      </c>
      <c r="E4" t="s" s="11"/>
      <c r="F4"/>
    </row>
    <row r="5">
      <c r="A5" t="s">
        <v>52</v>
      </c>
      <c r="B5">
        <v>4</v>
      </c>
      <c r="C5"/>
      <c r="D5" t="inlineStr" s="11">
        <is>
          <t>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t>
        </is>
      </c>
      <c r="E5" t="s" s="11"/>
      <c r="F5"/>
    </row>
    <row r="6">
      <c r="A6" t="s">
        <v>52</v>
      </c>
      <c r="B6">
        <v>5</v>
      </c>
      <c r="C6"/>
      <c r="D6" t="inlineStr" s="11">
        <is>
          <t>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t>
        </is>
      </c>
      <c r="E6" t="s" s="11"/>
      <c r="F6"/>
    </row>
    <row r="7">
      <c r="A7" t="s">
        <v>52</v>
      </c>
      <c r="B7">
        <v>6</v>
      </c>
      <c r="C7"/>
      <c r="D7" t="inlineStr" s="11">
        <is>
          <t>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t>
        </is>
      </c>
      <c r="E7" t="s" s="11"/>
      <c r="F7"/>
    </row>
    <row r="8">
      <c r="A8" t="s">
        <v>52</v>
      </c>
      <c r="B8">
        <v>7</v>
      </c>
      <c r="C8"/>
      <c r="D8" t="inlineStr" s="11">
        <is>
          <t>Servir — Servir les artichauts en garniture d'un poisson sauté, d'une omelette, d'une viande rôtie, etc. NB : pour remplacer le jus de citron afin d'éviter la saveur acide dans la sauce, utiliser l'acide ascorbique pour éviter le brunissement des artichauts.</t>
        </is>
      </c>
      <c r="E8" t="s" s="11"/>
      <c r="F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53</v>
      </c>
      <c r="B1" t="s" s="7">
        <v>54</v>
      </c>
      <c r="C1" t="s" s="7">
        <v>55</v>
      </c>
      <c r="D1" t="s" s="7">
        <v>56</v>
      </c>
      <c r="E1" t="s" s="7">
        <v>10</v>
      </c>
    </row>
    <row r="2">
      <c r="A2">
        <v>0</v>
      </c>
      <c r="B2" t="s">
        <v>52</v>
      </c>
      <c r="C2" t="s">
        <v>57</v>
      </c>
      <c r="D2" s="6">
        <f>'Besoins'!$B$2*100</f>
        <v>100</v>
      </c>
      <c r="E2" t="s">
        <v>3</v>
      </c>
    </row>
    <row r="3">
      <c r="A3">
        <v>1</v>
      </c>
      <c r="B3" t="s">
        <v>58</v>
      </c>
      <c r="C3" t="s">
        <v>59</v>
      </c>
      <c r="D3" s="6">
        <f>'Besoins'!$B$2*12</f>
        <v>12</v>
      </c>
      <c r="E3" t="s">
        <v>15</v>
      </c>
    </row>
    <row r="4">
      <c r="A4">
        <v>1</v>
      </c>
      <c r="B4" t="s">
        <v>60</v>
      </c>
      <c r="C4" t="s">
        <v>59</v>
      </c>
      <c r="D4" s="6">
        <f>'Besoins'!$B$2*3</f>
        <v>3</v>
      </c>
      <c r="E4" t="s">
        <v>15</v>
      </c>
    </row>
    <row r="5">
      <c r="A5">
        <v>1</v>
      </c>
      <c r="B5" t="s">
        <v>61</v>
      </c>
      <c r="C5" t="s">
        <v>59</v>
      </c>
      <c r="D5" s="6">
        <f>'Besoins'!$B$2*0.5</f>
        <v>0.5</v>
      </c>
      <c r="E5" t="s">
        <v>15</v>
      </c>
    </row>
    <row r="6">
      <c r="A6">
        <v>1</v>
      </c>
      <c r="B6" t="s">
        <v>62</v>
      </c>
      <c r="C6" t="s">
        <v>59</v>
      </c>
      <c r="D6" s="6">
        <f>'Besoins'!$B$2*0.5</f>
        <v>0.5</v>
      </c>
      <c r="E6" t="s">
        <v>15</v>
      </c>
    </row>
    <row r="7">
      <c r="A7">
        <v>1</v>
      </c>
      <c r="B7" t="s">
        <v>63</v>
      </c>
      <c r="C7" t="s">
        <v>59</v>
      </c>
      <c r="D7" s="6">
        <f>'Besoins'!$B$2*0.2</f>
        <v>0.2</v>
      </c>
      <c r="E7" t="s">
        <v>15</v>
      </c>
    </row>
    <row r="8">
      <c r="A8">
        <v>1</v>
      </c>
      <c r="B8" t="s">
        <v>64</v>
      </c>
      <c r="C8" t="s">
        <v>59</v>
      </c>
      <c r="D8" s="6">
        <f>'Besoins'!$B$2*5</f>
        <v>5</v>
      </c>
      <c r="E8" t="s">
        <v>15</v>
      </c>
    </row>
    <row r="9">
      <c r="A9">
        <v>1</v>
      </c>
      <c r="B9" t="s">
        <v>65</v>
      </c>
      <c r="C9" t="s">
        <v>66</v>
      </c>
      <c r="D9" s="6">
        <f>'Besoins'!$B$2*0.25</f>
        <v>0.25</v>
      </c>
      <c r="E9" t="s">
        <v>67</v>
      </c>
    </row>
    <row r="10">
      <c r="A10">
        <v>1</v>
      </c>
      <c r="B10" t="s">
        <v>68</v>
      </c>
      <c r="C10" t="s">
        <v>66</v>
      </c>
      <c r="D10" s="6">
        <f>'Besoins'!$B$2*0.15</f>
        <v>0.15</v>
      </c>
      <c r="E10" t="s">
        <v>15</v>
      </c>
    </row>
    <row r="11">
      <c r="A11">
        <v>1</v>
      </c>
      <c r="B11" t="s">
        <v>69</v>
      </c>
      <c r="C11" t="s">
        <v>59</v>
      </c>
      <c r="D11" s="6">
        <f>'Besoins'!$B$2*1</f>
        <v>1</v>
      </c>
      <c r="E11" t="s">
        <v>15</v>
      </c>
    </row>
    <row r="12">
      <c r="A12">
        <v>1</v>
      </c>
      <c r="B12" t="s">
        <v>70</v>
      </c>
      <c r="C12" t="s">
        <v>59</v>
      </c>
      <c r="D12" s="6">
        <f>'Besoins'!$B$2*0.4</f>
        <v>0.4</v>
      </c>
      <c r="E12" t="s">
        <v>15</v>
      </c>
    </row>
    <row r="13">
      <c r="A13">
        <v>1</v>
      </c>
      <c r="B13" t="s">
        <v>71</v>
      </c>
      <c r="C13" t="s">
        <v>59</v>
      </c>
      <c r="D13" s="6">
        <f>'Besoins'!$B$2*0.008</f>
        <v>0.008</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72</v>
      </c>
      <c r="B1"/>
      <c r="C1"/>
      <c r="D1"/>
    </row>
    <row r="2">
      <c r="A2" t="str" s="12">
        <f>"GRO_CDC_170B · GRO.GARNITUR · référence : "&amp;Besoins!B3&amp;" "&amp;Besoins!C3&amp;" · multiplicateur réglable sur la feuille ""Besoins"""</f>
        <v>GRO_CDC_170B · GRO.GARNITUR · référence : 100 pc · multiplicateur réglable sur la feuille </v>
      </c>
      <c r="B2"/>
      <c r="C2"/>
      <c r="D2"/>
    </row>
    <row r="3">
      <c r="A3"/>
      <c r="B3"/>
      <c r="C3"/>
      <c r="D3"/>
    </row>
    <row r="4">
      <c r="A4" t="s" s="13">
        <v>73</v>
      </c>
      <c r="B4"/>
      <c r="C4"/>
      <c r="D4"/>
    </row>
    <row r="5">
      <c r="A5" t="s" s="14">
        <v>74</v>
      </c>
      <c r="B5" t="str" s="11">
        <f>Procedure!D2</f>
        <v>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v>
      </c>
      <c r="C5"/>
      <c r="D5"/>
    </row>
    <row r="6">
      <c r="A6" t="s" s="14">
        <v>75</v>
      </c>
      <c r="B6" t="str" s="11">
        <f>Procedure!D3</f>
        <v>Préparations préliminaires — Peler, laver, désinfecter et au cutter, hacher l'oignon. Réserver. Laver, désinfecter, effeuiller et hacher le basilic. Réserver au froid dans une petite calotte. Déconditionner les lardons de dinde halal suivant la procédure. Réserver au froid dans un bac GN 1/1 H 45 identifié « halal » en prévision de leur cuisson à la vapeur. Déconditionner les fonds d'artichauts suivant la procédure. Réserver au froid dans 3 bacs GN 1/1 H 65 perforés, en prévision de leur cuisson à la vapeur.</v>
      </c>
      <c r="C6"/>
      <c r="D6"/>
    </row>
    <row r="7">
      <c r="A7"/>
      <c r="B7" t="str">
        <f>Besoins!B17</f>
        <v>Fonds d'artichaut import</v>
      </c>
      <c r="C7" s="6">
        <f>Besoins!E17</f>
        <v>12</v>
      </c>
      <c r="D7" t="str">
        <f>Besoins!F17</f>
        <v>kg</v>
      </c>
    </row>
    <row r="8">
      <c r="A8"/>
      <c r="B8" t="str">
        <f>Besoins!B7</f>
        <v>Lardons de dinde fumés halal</v>
      </c>
      <c r="C8" s="6">
        <f>Besoins!E7</f>
        <v>3</v>
      </c>
      <c r="D8" t="str">
        <f>Besoins!F7</f>
        <v>kg</v>
      </c>
    </row>
    <row r="9">
      <c r="A9"/>
      <c r="B9" t="str">
        <f>Besoins!B14</f>
        <v>OIGNON jaune France cat.I 60-80mm</v>
      </c>
      <c r="C9" s="6">
        <f>Besoins!E14</f>
        <v>0.5</v>
      </c>
      <c r="D9" t="str">
        <f>Besoins!F14</f>
        <v>kg</v>
      </c>
    </row>
    <row r="10">
      <c r="A10"/>
      <c r="B10" t="s">
        <v>76</v>
      </c>
      <c r="C10" s="6">
        <f>'Besoins'!$B$2*0.15</f>
        <v>0.15</v>
      </c>
      <c r="D10" t="s">
        <v>15</v>
      </c>
    </row>
    <row r="11">
      <c r="A11" t="s" s="14">
        <v>77</v>
      </c>
      <c r="B11" t="str" s="11">
        <f>Procedure!D4</f>
        <v>Cuire les lardons — Préchauffer le four sur la position vapeur. Enfourner le bac contenant les lardons. Cuire à la vapeur pendant 2 à 3 minutes environ. Réserver.</v>
      </c>
      <c r="C11"/>
      <c r="D11"/>
    </row>
    <row r="12">
      <c r="A12" t="s" s="14">
        <v>78</v>
      </c>
      <c r="B12" t="str" s="11">
        <f>Procedure!D5</f>
        <v>Cuire les artichauts — Enfourner les bacs GN contenant les artichauts. Cuire à la vapeur durant 15 minutes. Rafraîchir les fonds d'artichauts. Au coupe-légumes, émincer ou tailler les artichauts en cubes 10x10. Citronner légèrement les cubes d'artichaut pour les empêcher de noircir, ou pour éviter l'acidité à la sauce, mélanger avec un peu d'acide ascorbique.</v>
      </c>
      <c r="C12"/>
      <c r="D12"/>
    </row>
    <row r="13">
      <c r="A13"/>
      <c r="B13" t="s">
        <v>79</v>
      </c>
      <c r="C13" s="6">
        <f>'Besoins'!$B$2*0.25</f>
        <v>0.25</v>
      </c>
      <c r="D13" t="s">
        <v>67</v>
      </c>
    </row>
    <row r="14">
      <c r="A14" t="s" s="14">
        <v>80</v>
      </c>
      <c r="B14" t="str" s="11">
        <f>Procedure!D6</f>
        <v>Confectionner la sauce carbonara — Dans un rondeau, au beurre, faire suer les oignons hachés et les échalotes ciselées. Ajouter les lardons en fin de cuisson des oignons et des échalotes. Adjoindre la crème fraîche. A la spatule, remuer l'ensemble. Laisser réduire la crème fraîche de moitié. Ajouter l'ail et le poivre (le livre ajoute aussi le sel : ⚠️☢️ ATTENTION : LES LARDONS DE DINDE FUMÉS ET LE PARMESAN SONT DÉJÀ SALÉS — NE PAS SALER, GOÛTER AVANT DE RECTIFIER ⚠️☢️). Rectifier l'assaisonnement et vérifier la consistance de la crème fraîche. On peut mettre au point la consistance de la sauce avec l'adjonction de roux déshydraté ou de beurre manié.</v>
      </c>
      <c r="C14"/>
      <c r="D14"/>
    </row>
    <row r="15">
      <c r="A15"/>
      <c r="B15" t="str">
        <f>Besoins!B16</f>
        <v>Échalotes ciselées surgelées</v>
      </c>
      <c r="C15" s="6">
        <f>Besoins!E16</f>
        <v>0.5</v>
      </c>
      <c r="D15" t="str">
        <f>Besoins!F16</f>
        <v>kg</v>
      </c>
    </row>
    <row r="16">
      <c r="A16"/>
      <c r="B16" t="str">
        <f>Besoins!B15</f>
        <v>Ail haché IQF</v>
      </c>
      <c r="C16" s="6">
        <f>Besoins!E15</f>
        <v>0.2</v>
      </c>
      <c r="D16" t="str">
        <f>Besoins!F15</f>
        <v>kg</v>
      </c>
    </row>
    <row r="17">
      <c r="A17"/>
      <c r="B17" t="str">
        <f>Besoins!B11</f>
        <v>Crème fraîche épaisse 30% MG</v>
      </c>
      <c r="C17" s="6">
        <f>Besoins!E11</f>
        <v>5</v>
      </c>
      <c r="D17" t="str">
        <f>Besoins!F11</f>
        <v>kg</v>
      </c>
    </row>
    <row r="18">
      <c r="A18"/>
      <c r="B18" t="str">
        <f>Besoins!B10</f>
        <v>Beurre doux 82% MG plaquette</v>
      </c>
      <c r="C18" s="6">
        <f>Besoins!E10</f>
        <v>0.4</v>
      </c>
      <c r="D18" t="str">
        <f>Besoins!F10</f>
        <v>kg</v>
      </c>
    </row>
    <row r="19">
      <c r="A19"/>
      <c r="B19" t="str">
        <f>Besoins!B8</f>
        <v>Poivre blanc moulu</v>
      </c>
      <c r="C19" s="6">
        <f>Besoins!E8</f>
        <v>0.008</v>
      </c>
      <c r="D19" t="str">
        <f>Besoins!F8</f>
        <v>kg</v>
      </c>
    </row>
    <row r="20">
      <c r="A20" t="s" s="14">
        <v>81</v>
      </c>
      <c r="B20" t="str" s="11">
        <f>Procedure!D7</f>
        <v>Terminer la préparation — Mélanger les artichauts émincés ou en cubes à la sauce carbonara. Ajouter le basilic et le parmesan. Bien mélanger à l'aide d'une écumoire. Décanter les artichauts dans 3 bacs GN 1/1 H 65 identifiés « halal ». Mettre au four, positionner sur chaleur sèche à + 160 °C quelques instants sans faire gratiner.</v>
      </c>
      <c r="C20"/>
      <c r="D20"/>
    </row>
    <row r="21">
      <c r="A21"/>
      <c r="B21" t="str">
        <f>Besoins!B12</f>
        <v>Parmesan râpé (Parmigiano)</v>
      </c>
      <c r="C21" s="6">
        <f>Besoins!E12</f>
        <v>1</v>
      </c>
      <c r="D21" t="str">
        <f>Besoins!F12</f>
        <v>kg</v>
      </c>
    </row>
    <row r="22">
      <c r="A22" t="s" s="14">
        <v>82</v>
      </c>
      <c r="B22" t="str" s="11">
        <f>Procedure!D8</f>
        <v>Servir — Servir les artichauts en garniture d'un poisson sauté, d'une omelette, d'une viande rôtie, etc. NB : pour remplacer le jus de citron afin d'éviter la saveur acide dans la sauce, utiliser l'acide ascorbique pour éviter le brunissement des artichauts.</v>
      </c>
      <c r="C22"/>
      <c r="D22"/>
    </row>
    <row r="23">
      <c r="A23"/>
      <c r="B23"/>
      <c r="C23"/>
      <c r="D23"/>
    </row>
    <row r="24">
      <c r="A24" t="s" s="15">
        <v>83</v>
      </c>
      <c r="B24"/>
      <c r="C24"/>
      <c r="D24"/>
    </row>
  </sheetData>
  <sheetProtection sheet="1" formatRows="0" formatColumns="0"/>
  <mergeCells count="11">
    <mergeCell ref="A1:D1"/>
    <mergeCell ref="A2:D2"/>
    <mergeCell ref="A4:D4"/>
    <mergeCell ref="B5:D5"/>
    <mergeCell ref="B6:D6"/>
    <mergeCell ref="B11:D11"/>
    <mergeCell ref="B12:D12"/>
    <mergeCell ref="B14:D14"/>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2026-10-30T14:33:08Z</dcterms:created>
  <dc:title>FRICASSÉE D'ARTICHAUTS À LA CAR</dc:title>
  <dc:subject/>
  <dc:creator>CUIS.web</dc:creator>
  <cp:lastModifiedBy/>
  <cp:keywords/>
  <dc:description>Export automatique — moteur récursif d'origine : Bernard Vandendaele</dc:description>
  <cp:category/>
  <dc:language>en-US</dc:language>
  <dcterms:modified xsi:type="dcterms:W3CDTF">2026-10-30T14:33:08Z</dcterms:modified>
  <cp:revision>1</cp:revision>
</cp:coreProperties>
</file>