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<sst xmlns="http://schemas.openxmlformats.org/spreadsheetml/2006/main" count="77" uniqueCount="77">
  <si>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</si>
  <si>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</si>
  <si>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</si>
  <si>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</si>
  <si>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</si>
  <si>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</si>
  <si>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</si>
  <si>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</si>
  <si>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</si>
  <si>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</si>
  <si>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</si>
  <si>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</si>
  <si>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</si>
  <si>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</si>
  <si>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</si>
  <si>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</si>
  <si>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</si>
  <si>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</si>
  <si>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</si>
  <si>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</si>
  <si>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</si>
  <si>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</si>
  <si>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</si>
  <si>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</si>
  <si>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</si>
  <si>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</si>
  <si>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</si>
  <si>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</si>
  <si>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</si>
  <si>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</si>
  <si>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</si>
  <si>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</si>
  <si>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</si>
  <si>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</si>
  <si>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</si>
  <si>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</si>
  <si>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</si>
  <si>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</si>
  <si>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Recette</t>
  </si>
  <si>
    <t>#</t>
  </si>
  <si>
    <t>Verbe</t>
  </si>
  <si>
    <t>Étape</t>
  </si>
  <si>
    <t>Précision technique</t>
  </si>
  <si>
    <t>Durée</t>
  </si>
  <si>
    <t>GRATIN COMPLET DE CHOUX-FLEURS</t>
  </si>
  <si>
    <t>Confectionner le gratin — Napper les 4 bacs GN de choux-fleurs surgelés avec la sauce béchamel. Répartir l'emmenthal râpé sur le dessus de chaque bac.</t>
  </si>
  <si>
    <t>SAUCE BÉCHAMEL ÉPAISSE (GRATINS)</t>
  </si>
  <si>
    <t>Niveau</t>
  </si>
  <si>
    <t>Composant</t>
  </si>
  <si>
    <t>Type</t>
  </si>
  <si>
    <t>Quantité (× multiplicateur, voir feuille Besoins)</t>
  </si>
  <si>
    <t>recette</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</si>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</sst>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0.012</v>
      </c>
      <c r="E8" s="6">
        <f>D8*$B$2</f>
        <v>0.012</v>
      </c>
      <c r="F8" t="s">
        <v>15</v>
      </c>
      <c r="G8" s="8">
        <f>E8*14.8</f>
        <v>0.1776</v>
      </c>
    </row>
    <row r="9">
      <c r="A9" t="s">
        <v>18</v>
      </c>
      <c r="B9" t="s">
        <v>19</v>
      </c>
      <c r="C9" t="s">
        <v>20</v>
      </c>
      <c r="D9" s="4">
        <v>1</v>
      </c>
      <c r="E9" s="6">
        <f>D9*$B$2</f>
        <v>1</v>
      </c>
      <c r="F9" t="s">
        <v>15</v>
      </c>
      <c r="G9" s="8">
        <f>E9*0.56</f>
        <v>0.56</v>
      </c>
    </row>
    <row r="10">
      <c r="A10" t="s">
        <v>21</v>
      </c>
      <c r="B10" t="s">
        <v>22</v>
      </c>
      <c r="C10" t="s">
        <v>23</v>
      </c>
      <c r="D10" s="4">
        <v>10</v>
      </c>
      <c r="E10" s="6">
        <f>D10*$B$2</f>
        <v>10</v>
      </c>
      <c r="F10" t="s">
        <v>24</v>
      </c>
      <c r="G10" s="8">
        <f>E10*1.67</f>
        <v>16.7</v>
      </c>
    </row>
    <row r="11">
      <c r="A11" t="s">
        <v>25</v>
      </c>
      <c r="B11" t="s">
        <v>26</v>
      </c>
      <c r="C11" t="s">
        <v>27</v>
      </c>
      <c r="D11" s="4">
        <v>1.15</v>
      </c>
      <c r="E11" s="6">
        <f>D11*$B$2</f>
        <v>1.15</v>
      </c>
      <c r="F11" t="s">
        <v>15</v>
      </c>
      <c r="G11" s="8">
        <f>E11*5.2</f>
        <v>5.98</v>
      </c>
    </row>
    <row r="12">
      <c r="A12" t="s">
        <v>28</v>
      </c>
      <c r="B12" t="s">
        <v>29</v>
      </c>
      <c r="C12" t="s">
        <v>30</v>
      </c>
      <c r="D12" s="4">
        <v>1</v>
      </c>
      <c r="E12" s="6">
        <f>D12*$B$2</f>
        <v>1</v>
      </c>
      <c r="F12" t="s">
        <v>15</v>
      </c>
      <c r="G12" s="8">
        <f>E12*7.2</f>
        <v>7.2</v>
      </c>
    </row>
    <row r="13">
      <c r="A13" t="s">
        <v>31</v>
      </c>
      <c r="B13" t="s">
        <v>32</v>
      </c>
      <c r="C13" t="s">
        <v>33</v>
      </c>
      <c r="D13" s="4">
        <v>0.1</v>
      </c>
      <c r="E13" s="6">
        <f>D13*$B$2</f>
        <v>0.1</v>
      </c>
      <c r="F13" t="s">
        <v>15</v>
      </c>
      <c r="G13" s="8">
        <f>E13*0.35</f>
        <v>0.035</v>
      </c>
    </row>
    <row r="14">
      <c r="A14" t="s">
        <v>34</v>
      </c>
      <c r="B14" t="s">
        <v>35</v>
      </c>
      <c r="C14" t="s">
        <v>36</v>
      </c>
      <c r="D14" s="4">
        <v>10</v>
      </c>
      <c r="E14" s="6">
        <f>D14*$B$2</f>
        <v>10</v>
      </c>
      <c r="F14" t="s">
        <v>15</v>
      </c>
      <c r="G14" s="8">
        <f>E14*2.86</f>
        <v>28.6</v>
      </c>
    </row>
    <row r="15">
      <c r="A15"/>
      <c r="B15"/>
      <c r="C15"/>
      <c r="D15"/>
      <c r="E15"/>
      <c r="F15" t="s" s="9">
        <v>37</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44</v>
      </c>
      <c r="B3">
        <v>2</v>
      </c>
      <c r="C3"/>
      <c r="D3" t="inlineStr" s="11">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1"/>
      <c r="F3"/>
    </row>
    <row r="4">
      <c r="A4" t="s">
        <v>44</v>
      </c>
      <c r="B4">
        <v>3</v>
      </c>
      <c r="C4"/>
      <c r="D4" t="inlineStr" s="11">
        <is>
          <t>Confectionner la sauce béchamel — Confectionner 10 L de sauce béchamel épaisse (voir la recette : Fiche 200Ep ; roux 1 kg de beurre + 1 kg de farine, lait 10 L, sel, poivre blanc, muscade).</t>
        </is>
      </c>
      <c r="E4" t="s" s="11"/>
      <c r="F4"/>
    </row>
    <row r="5">
      <c r="A5" t="s">
        <v>44</v>
      </c>
      <c r="B5">
        <v>4</v>
      </c>
      <c r="C5"/>
      <c r="D5" t="s" s="11">
        <v>45</v>
      </c>
      <c r="E5" t="s" s="11"/>
      <c r="F5"/>
    </row>
    <row r="6">
      <c r="A6" t="s">
        <v>44</v>
      </c>
      <c r="B6">
        <v>5</v>
      </c>
      <c r="C6"/>
      <c r="D6" t="inlineStr" s="11">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1"/>
      <c r="F6"/>
    </row>
    <row r="7">
      <c r="A7" t="s">
        <v>44</v>
      </c>
      <c r="B7">
        <v>6</v>
      </c>
      <c r="C7"/>
      <c r="D7" t="inlineStr" s="11">
        <is>
          <t>Servir — Évaluer la grosseur de la portion pour en faire 25 par bac. Détailler et servir à l'assiette la portion de gratin de choux-fleurs à l'aide d'une écumoire de service.</t>
        </is>
      </c>
      <c r="E7" t="s" s="11"/>
      <c r="F7"/>
    </row>
    <row r="8">
      <c r="A8" t="s">
        <v>46</v>
      </c>
      <c r="B8">
        <v>1</v>
      </c>
      <c r="C8"/>
      <c r="D8" t="inlineStr" s="11">
        <is>
          <t>Mise en place du poste de travail — Vérifier les D.L.C., peser les denrées, sélectionner le matériel. Désinfecter le matériel et le poste de travail suivant les protocoles.</t>
        </is>
      </c>
      <c r="E8" t="s" s="11"/>
      <c r="F8"/>
    </row>
    <row r="9">
      <c r="A9" t="s">
        <v>46</v>
      </c>
      <c r="B9">
        <v>2</v>
      </c>
      <c r="C9"/>
      <c r="D9" t="inlineStr" s="11">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1"/>
      <c r="F9"/>
    </row>
    <row r="10">
      <c r="A10" t="s">
        <v>46</v>
      </c>
      <c r="B10">
        <v>3</v>
      </c>
      <c r="C10"/>
      <c r="D10" t="inlineStr" s="11">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44</v>
      </c>
      <c r="C2" t="s">
        <v>51</v>
      </c>
      <c r="D2" s="6">
        <f>'Besoins'!$B$2*100</f>
        <v>100</v>
      </c>
      <c r="E2" t="s">
        <v>3</v>
      </c>
    </row>
    <row r="3">
      <c r="A3">
        <v>1</v>
      </c>
      <c r="B3" t="s">
        <v>52</v>
      </c>
      <c r="C3" t="s">
        <v>53</v>
      </c>
      <c r="D3" s="6">
        <f>'Besoins'!$B$2*10</f>
        <v>10</v>
      </c>
      <c r="E3" t="s">
        <v>15</v>
      </c>
    </row>
    <row r="4">
      <c r="A4">
        <v>1</v>
      </c>
      <c r="B4" t="s">
        <v>54</v>
      </c>
      <c r="C4" t="s">
        <v>53</v>
      </c>
      <c r="D4" s="6">
        <f>'Besoins'!$B$2*1</f>
        <v>1</v>
      </c>
      <c r="E4" t="s">
        <v>15</v>
      </c>
    </row>
    <row r="5">
      <c r="A5">
        <v>1</v>
      </c>
      <c r="B5" t="s">
        <v>55</v>
      </c>
      <c r="C5" t="s">
        <v>53</v>
      </c>
      <c r="D5" s="6">
        <f>'Besoins'!$B$2*0.15</f>
        <v>0.15</v>
      </c>
      <c r="E5" t="s">
        <v>15</v>
      </c>
    </row>
    <row r="6">
      <c r="A6">
        <v>1</v>
      </c>
      <c r="B6" t="s">
        <v>56</v>
      </c>
      <c r="C6" t="s">
        <v>53</v>
      </c>
      <c r="D6" s="6">
        <f>'Besoins'!$B$2*0.002</f>
        <v>0.002</v>
      </c>
      <c r="E6" t="s">
        <v>15</v>
      </c>
    </row>
    <row r="7">
      <c r="A7">
        <v>1</v>
      </c>
      <c r="B7" t="s">
        <v>57</v>
      </c>
      <c r="C7" t="s">
        <v>51</v>
      </c>
      <c r="D7" s="6">
        <f>'Besoins'!$B$2*10</f>
        <v>10</v>
      </c>
      <c r="E7" t="s">
        <v>24</v>
      </c>
    </row>
    <row r="8">
      <c r="A8">
        <v>2</v>
      </c>
      <c r="B8" t="s">
        <v>58</v>
      </c>
      <c r="C8" t="s">
        <v>53</v>
      </c>
      <c r="D8" s="6">
        <f>'Besoins'!$B$2*10</f>
        <v>10</v>
      </c>
      <c r="E8" t="s">
        <v>24</v>
      </c>
    </row>
    <row r="9">
      <c r="A9">
        <v>2</v>
      </c>
      <c r="B9" t="s">
        <v>59</v>
      </c>
      <c r="C9" t="s">
        <v>53</v>
      </c>
      <c r="D9" s="6">
        <f>'Besoins'!$B$2*1</f>
        <v>1</v>
      </c>
      <c r="E9" t="s">
        <v>15</v>
      </c>
    </row>
    <row r="10">
      <c r="A10">
        <v>2</v>
      </c>
      <c r="B10" t="s">
        <v>60</v>
      </c>
      <c r="C10" t="s">
        <v>53</v>
      </c>
      <c r="D10" s="6">
        <f>'Besoins'!$B$2*1</f>
        <v>1</v>
      </c>
      <c r="E10" t="s">
        <v>15</v>
      </c>
    </row>
    <row r="11">
      <c r="A11">
        <v>2</v>
      </c>
      <c r="B11" t="s">
        <v>61</v>
      </c>
      <c r="C11" t="s">
        <v>53</v>
      </c>
      <c r="D11" s="6">
        <f>'Besoins'!$B$2*0.1</f>
        <v>0.1</v>
      </c>
      <c r="E11" t="s">
        <v>15</v>
      </c>
    </row>
    <row r="12">
      <c r="A12">
        <v>2</v>
      </c>
      <c r="B12" t="s">
        <v>62</v>
      </c>
      <c r="C12" t="s">
        <v>53</v>
      </c>
      <c r="D12" s="6">
        <f>'Besoins'!$B$2*0.01</f>
        <v>0.01</v>
      </c>
      <c r="E12" t="s">
        <v>15</v>
      </c>
    </row>
    <row r="13">
      <c r="A13">
        <v>2</v>
      </c>
      <c r="B13" t="s">
        <v>63</v>
      </c>
      <c r="C13" t="s">
        <v>53</v>
      </c>
      <c r="D13" s="6">
        <f>'Besoins'!$B$2*0.006</f>
        <v>0.006</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64</v>
      </c>
      <c r="B1"/>
      <c r="C1"/>
      <c r="D1"/>
    </row>
    <row r="2">
      <c r="A2" t="str" s="12">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67</v>
      </c>
      <c r="B6" t="str" s="11">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6">
        <f>Besoins!E14</f>
        <v>10</v>
      </c>
      <c r="D7" t="str">
        <f>Besoins!F14</f>
        <v>kg</v>
      </c>
    </row>
    <row r="8">
      <c r="A8"/>
      <c r="B8" t="s">
        <v>68</v>
      </c>
      <c r="C8" s="6">
        <f>'Besoins'!$B$2*0.15</f>
        <v>0.15</v>
      </c>
      <c r="D8" t="s">
        <v>15</v>
      </c>
    </row>
    <row r="9">
      <c r="A9"/>
      <c r="B9" t="s">
        <v>69</v>
      </c>
      <c r="C9" s="6">
        <f>'Besoins'!$B$2*0.002</f>
        <v>0.002</v>
      </c>
      <c r="D9" t="s">
        <v>15</v>
      </c>
    </row>
    <row r="10">
      <c r="A10" t="s" s="14">
        <v>70</v>
      </c>
      <c r="B10" t="str" s="11">
        <f>Procedure!D4</f>
        <v>Confectionner la sauce béchamel — Confectionner 10 L de sauce béchamel épaisse (voir la recette : Fiche 200Ep ; roux 1 kg de beurre + 1 kg de farine, lait 10 L, sel, poivre blanc, muscade).</v>
      </c>
      <c r="C10"/>
      <c r="D10"/>
    </row>
    <row r="11">
      <c r="A11"/>
      <c r="B11" t="s">
        <v>71</v>
      </c>
      <c r="C11" s="6">
        <f>'Besoins'!$B$2*10</f>
        <v>10</v>
      </c>
      <c r="D11" t="s">
        <v>24</v>
      </c>
    </row>
    <row r="12">
      <c r="A12" t="s" s="14">
        <v>72</v>
      </c>
      <c r="B12" t="str" s="11">
        <f>Procedure!D5</f>
        <v>Confectionner le gratin — Napper les 4 bacs GN de choux-fleurs surgelés avec la sauce béchamel. Répartir l'emmenthal râpé sur le dessus de chaque bac.</v>
      </c>
      <c r="C12"/>
      <c r="D12"/>
    </row>
    <row r="13">
      <c r="A13"/>
      <c r="B13" t="str">
        <f>Besoins!B12</f>
        <v>Emmental râpé vrac</v>
      </c>
      <c r="C13" s="6">
        <f>Besoins!E12</f>
        <v>1</v>
      </c>
      <c r="D13" t="str">
        <f>Besoins!F12</f>
        <v>kg</v>
      </c>
    </row>
    <row r="14">
      <c r="A14" t="s" s="14">
        <v>73</v>
      </c>
      <c r="B14" t="str" s="11">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4">
        <v>74</v>
      </c>
      <c r="B15" t="str" s="11">
        <f>Procedure!D7</f>
        <v>Servir — Évaluer la grosseur de la portion pour en faire 25 par bac. Détailler et servir à l'assiette la portion de gratin de choux-fleurs à l'aide d'une écumoire de service.</v>
      </c>
      <c r="C15"/>
      <c r="D15"/>
    </row>
    <row r="16">
      <c r="A16"/>
      <c r="B16"/>
      <c r="C16"/>
      <c r="D16"/>
    </row>
    <row r="17">
      <c r="A17" t="s" s="13">
        <v>75</v>
      </c>
      <c r="B17"/>
      <c r="C17"/>
      <c r="D17"/>
    </row>
    <row r="18">
      <c r="A18" t="s" s="14">
        <v>66</v>
      </c>
      <c r="B18" t="str" s="11">
        <f>Procedure!D8</f>
        <v>Mise en place du poste de travail — Vérifier les D.L.C., peser les denrées, sélectionner le matériel. Désinfecter le matériel et le poste de travail suivant les protocoles.</v>
      </c>
      <c r="C18"/>
      <c r="D18"/>
    </row>
    <row r="19">
      <c r="A19" t="s" s="14">
        <v>67</v>
      </c>
      <c r="B19" t="str" s="11">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68</v>
      </c>
      <c r="C20" s="6">
        <f>'Besoins'!$B$2*1</f>
        <v>1</v>
      </c>
      <c r="D20" t="s">
        <v>15</v>
      </c>
    </row>
    <row r="21">
      <c r="A21"/>
      <c r="B21" t="str">
        <f>Besoins!B9</f>
        <v>Farine de blé T55</v>
      </c>
      <c r="C21" s="6">
        <f>Besoins!E9</f>
        <v>1</v>
      </c>
      <c r="D21" t="str">
        <f>Besoins!F9</f>
        <v>kg</v>
      </c>
    </row>
    <row r="22">
      <c r="A22" t="s" s="14">
        <v>70</v>
      </c>
      <c r="B22" t="str" s="11">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6">
        <f>Besoins!E10</f>
        <v>10</v>
      </c>
      <c r="D23" t="str">
        <f>Besoins!F10</f>
        <v>lt</v>
      </c>
    </row>
    <row r="24">
      <c r="A24"/>
      <c r="B24" t="str">
        <f>Besoins!B13</f>
        <v>Sel fin de cuisine</v>
      </c>
      <c r="C24" s="6">
        <f>Besoins!E13</f>
        <v>0.1</v>
      </c>
      <c r="D24" t="str">
        <f>Besoins!F13</f>
        <v>kg</v>
      </c>
    </row>
    <row r="25">
      <c r="A25"/>
      <c r="B25" t="s">
        <v>69</v>
      </c>
      <c r="C25" s="6">
        <f>'Besoins'!$B$2*0.01</f>
        <v>0.01</v>
      </c>
      <c r="D25" t="s">
        <v>15</v>
      </c>
    </row>
    <row r="26">
      <c r="A26"/>
      <c r="B26" t="str">
        <f>Besoins!B7</f>
        <v>Noix de muscade moulue</v>
      </c>
      <c r="C26" s="6">
        <f>Besoins!E7</f>
        <v>0.006</v>
      </c>
      <c r="D26" t="str">
        <f>Besoins!F7</f>
        <v>kg</v>
      </c>
    </row>
    <row r="27">
      <c r="A27"/>
      <c r="B27"/>
      <c r="C27"/>
      <c r="D27"/>
    </row>
    <row r="28">
      <c r="A28" t="s" s="15">
        <v>76</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