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<sst xmlns="http://schemas.openxmlformats.org/spreadsheetml/2006/main" count="83" uniqueCount="83">
  <si>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</si>
  <si>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</si>
  <si>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</si>
  <si>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</si>
  <si>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</si>
  <si>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</si>
  <si>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</si>
  <si>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</si>
  <si>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</si>
  <si>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</si>
  <si>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</si>
  <si>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 H.T.</t>
  </si>
  <si>
    <t>RNME1014106</t>
  </si>
  <si>
    <t>Vin rouge bib 10L UE</t>
  </si>
  <si>
    <t>Vins et bières de cuisson</t>
  </si>
  <si>
    <t>u</t>
  </si>
  <si>
    <t>CHOU-ROUGE-BTE51</t>
  </si>
  <si>
    <t>Chou rouge émincé cuisiné (aigre-doux), boîte 5/1</t>
  </si>
  <si>
    <t>Conserves de légumes</t>
  </si>
  <si>
    <t>RNME101406</t>
  </si>
  <si>
    <t>Vinaigre vin rouge 6° bouteille 1,5L</t>
  </si>
  <si>
    <t>Vinaigres et acides</t>
  </si>
  <si>
    <t>EPI-CANNELLE-POW</t>
  </si>
  <si>
    <t>Cannelle en poudre</t>
  </si>
  <si>
    <t>Épices en poudre et graines</t>
  </si>
  <si>
    <t>kg</t>
  </si>
  <si>
    <t>EPI-POIVRE-BLAN</t>
  </si>
  <si>
    <t>Poivre blanc moulu</t>
  </si>
  <si>
    <t>HER-LAURIER</t>
  </si>
  <si>
    <t>Laurier sauce feuilles</t>
  </si>
  <si>
    <t>Herbes aromatiques séchées</t>
  </si>
  <si>
    <t>POMME-QRT-SURG</t>
  </si>
  <si>
    <t>Pommes pelées en quartiers surgelées IQF (sachet 2,5 kg)</t>
  </si>
  <si>
    <t>Fruits surgelés</t>
  </si>
  <si>
    <t>BEU-DOUX</t>
  </si>
  <si>
    <t>Beurre doux 82% MG plaquette</t>
  </si>
  <si>
    <t>Beurres et margarines</t>
  </si>
  <si>
    <t>SEL-FIN</t>
  </si>
  <si>
    <t>Sel fin de cuisine</t>
  </si>
  <si>
    <t>Sels et condiments de base</t>
  </si>
  <si>
    <t>SUC-VERGEOISE-B</t>
  </si>
  <si>
    <t>Vergeoise brune</t>
  </si>
  <si>
    <t>Sucres complémentaires et sirops</t>
  </si>
  <si>
    <t>RNMS00780</t>
  </si>
  <si>
    <t>Oignons émincés surgelés</t>
  </si>
  <si>
    <t>Légumes surgelés</t>
  </si>
  <si>
    <t>Total</t>
  </si>
  <si>
    <t>Recette</t>
  </si>
  <si>
    <t>#</t>
  </si>
  <si>
    <t>Verbe</t>
  </si>
  <si>
    <t>Étape</t>
  </si>
  <si>
    <t>Précision technique</t>
  </si>
  <si>
    <t>Durée</t>
  </si>
  <si>
    <t>COMPOTÉE DE CHOUX ROUGES (COLLECTIVITÉ, BOÎTES ET SURGELÉS)</t>
  </si>
  <si>
    <t>Niveau</t>
  </si>
  <si>
    <t>Composant</t>
  </si>
  <si>
    <t>Type</t>
  </si>
  <si>
    <t>Quantité (× multiplicateur, voir feuille Besoins)</t>
  </si>
  <si>
    <t>recette</t>
  </si>
  <si>
    <t xml:space="preserve">    ↳ CHOU ROUGE CUISINÉ EN CONSERVE, BOÎTE 5/1 (KG) (conv.)</t>
  </si>
  <si>
    <t>conversion</t>
  </si>
  <si>
    <t xml:space="preserve">    ↳ Oignons émincés surgelés</t>
  </si>
  <si>
    <t>matiere</t>
  </si>
  <si>
    <t xml:space="preserve">    ↳ Pommes pelées en quartiers surgelées IQF (sachet 2,5 kg)</t>
  </si>
  <si>
    <t xml:space="preserve">    ↳ Beurre doux 82% MG plaquette</t>
  </si>
  <si>
    <t xml:space="preserve">    ↳ VINAIGRE VIN ROUGE (L) (conv.)</t>
  </si>
  <si>
    <t>lt</t>
  </si>
  <si>
    <t xml:space="preserve">    ↳ VIN ROUGE CUISSON (L) (conv.)</t>
  </si>
  <si>
    <t xml:space="preserve">    ↳ Laurier sauce feuilles</t>
  </si>
  <si>
    <t xml:space="preserve">    ↳ Vergeoise brune</t>
  </si>
  <si>
    <t xml:space="preserve">    ↳ Cannelle en poudre</t>
  </si>
  <si>
    <t xml:space="preserve">    ↳ Poivre blanc moulu</t>
  </si>
  <si>
    <t xml:space="preserve">    ↳ Sel fin de cuisine</t>
  </si>
  <si>
    <t>Fiche technique — COMPOTÉE DE CHOUX ROUGES (COLLECTIVITÉ, BOÎTES ET SURGELÉS)</t>
  </si>
  <si>
    <t>COMPOTÉE DE CHOUX ROUGES (COLLECTIVITÉ, BOÎTES ET SURGELÉS)  GRO_CDC_161B</t>
  </si>
  <si>
    <t>1.</t>
  </si>
  <si>
    <t>2.</t>
  </si>
  <si>
    <t xml:space="preserve">    CHOU ROUGE CUISINÉ EN CONSERVE, BOÎTE 5/1 (KG) (conv.)</t>
  </si>
  <si>
    <t>3.</t>
  </si>
  <si>
    <t xml:space="preserve">    VINAIGRE VIN ROUGE (L) (conv.)</t>
  </si>
  <si>
    <t xml:space="preserve">    VIN ROUGE CUISSON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</si>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</sst>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0.3</v>
      </c>
      <c r="E7" s="6">
        <f>D7*$B$2</f>
        <v>0.3</v>
      </c>
      <c r="F7" t="s">
        <v>15</v>
      </c>
      <c r="G7" s="8">
        <f>E7*22.46</f>
        <v>6.738</v>
      </c>
    </row>
    <row r="8">
      <c r="A8" t="s">
        <v>16</v>
      </c>
      <c r="B8" t="s">
        <v>17</v>
      </c>
      <c r="C8" t="s">
        <v>18</v>
      </c>
      <c r="D8" s="4">
        <v>3</v>
      </c>
      <c r="E8" s="6">
        <f>D8*$B$2</f>
        <v>3</v>
      </c>
      <c r="F8" t="s">
        <v>15</v>
      </c>
      <c r="G8" s="8">
        <f>E8*8.5</f>
        <v>25.5</v>
      </c>
    </row>
    <row r="9">
      <c r="A9" t="s">
        <v>19</v>
      </c>
      <c r="B9" t="s">
        <v>20</v>
      </c>
      <c r="C9" t="s">
        <v>21</v>
      </c>
      <c r="D9" s="4">
        <v>0.166667</v>
      </c>
      <c r="E9" s="6">
        <f>D9*$B$2</f>
        <v>0.166667</v>
      </c>
      <c r="F9" t="s">
        <v>15</v>
      </c>
      <c r="G9" s="8">
        <f>E9*1.78999642</f>
        <v>0.298333</v>
      </c>
    </row>
    <row r="10">
      <c r="A10" t="s">
        <v>22</v>
      </c>
      <c r="B10" t="s">
        <v>23</v>
      </c>
      <c r="C10" t="s">
        <v>24</v>
      </c>
      <c r="D10" s="4">
        <v>0.03</v>
      </c>
      <c r="E10" s="6">
        <f>D10*$B$2</f>
        <v>0.03</v>
      </c>
      <c r="F10" t="s">
        <v>25</v>
      </c>
      <c r="G10" s="8">
        <f>E10*10.5</f>
        <v>0.315</v>
      </c>
    </row>
    <row r="11">
      <c r="A11" t="s">
        <v>26</v>
      </c>
      <c r="B11" t="s">
        <v>27</v>
      </c>
      <c r="C11" t="s">
        <v>24</v>
      </c>
      <c r="D11" s="4">
        <v>0.02</v>
      </c>
      <c r="E11" s="6">
        <f>D11*$B$2</f>
        <v>0.02</v>
      </c>
      <c r="F11" t="s">
        <v>25</v>
      </c>
      <c r="G11" s="8">
        <f>E11*14.8</f>
        <v>0.296</v>
      </c>
    </row>
    <row r="12">
      <c r="A12" t="s">
        <v>28</v>
      </c>
      <c r="B12" t="s">
        <v>29</v>
      </c>
      <c r="C12" t="s">
        <v>30</v>
      </c>
      <c r="D12" s="4">
        <v>0.002</v>
      </c>
      <c r="E12" s="6">
        <f>D12*$B$2</f>
        <v>0.002</v>
      </c>
      <c r="F12" t="s">
        <v>25</v>
      </c>
      <c r="G12" s="8">
        <f>E12*9.8</f>
        <v>0.0196</v>
      </c>
    </row>
    <row r="13">
      <c r="A13" t="s">
        <v>31</v>
      </c>
      <c r="B13" t="s">
        <v>32</v>
      </c>
      <c r="C13" t="s">
        <v>33</v>
      </c>
      <c r="D13" s="4">
        <v>2.5</v>
      </c>
      <c r="E13" s="6">
        <f>D13*$B$2</f>
        <v>2.5</v>
      </c>
      <c r="F13" t="s">
        <v>25</v>
      </c>
      <c r="G13" s="8">
        <f>E13*3.2</f>
        <v>8</v>
      </c>
    </row>
    <row r="14">
      <c r="A14" t="s">
        <v>34</v>
      </c>
      <c r="B14" t="s">
        <v>35</v>
      </c>
      <c r="C14" t="s">
        <v>36</v>
      </c>
      <c r="D14" s="4">
        <v>0.4</v>
      </c>
      <c r="E14" s="6">
        <f>D14*$B$2</f>
        <v>0.4</v>
      </c>
      <c r="F14" t="s">
        <v>25</v>
      </c>
      <c r="G14" s="8">
        <f>E14*5.2</f>
        <v>2.08</v>
      </c>
    </row>
    <row r="15">
      <c r="A15" t="s">
        <v>37</v>
      </c>
      <c r="B15" t="s">
        <v>38</v>
      </c>
      <c r="C15" t="s">
        <v>39</v>
      </c>
      <c r="D15" s="4">
        <v>0.036</v>
      </c>
      <c r="E15" s="6">
        <f>D15*$B$2</f>
        <v>0.036</v>
      </c>
      <c r="F15" t="s">
        <v>25</v>
      </c>
      <c r="G15" s="8">
        <f>E15*0.35</f>
        <v>0.0126</v>
      </c>
    </row>
    <row r="16">
      <c r="A16" t="s">
        <v>40</v>
      </c>
      <c r="B16" t="s">
        <v>41</v>
      </c>
      <c r="C16" t="s">
        <v>42</v>
      </c>
      <c r="D16" s="4">
        <v>0.125</v>
      </c>
      <c r="E16" s="6">
        <f>D16*$B$2</f>
        <v>0.125</v>
      </c>
      <c r="F16" t="s">
        <v>25</v>
      </c>
      <c r="G16" s="8">
        <f>E16*1.9</f>
        <v>0.2375</v>
      </c>
    </row>
    <row r="17">
      <c r="A17" t="s">
        <v>43</v>
      </c>
      <c r="B17" t="s">
        <v>44</v>
      </c>
      <c r="C17" t="s">
        <v>45</v>
      </c>
      <c r="D17" s="4">
        <v>1.4</v>
      </c>
      <c r="E17" s="6">
        <f>D17*$B$2</f>
        <v>1.4</v>
      </c>
      <c r="F17" t="s">
        <v>25</v>
      </c>
      <c r="G17" s="8">
        <f>E17*3.89</f>
        <v>5.446</v>
      </c>
    </row>
    <row r="18">
      <c r="A18"/>
      <c r="B18"/>
      <c r="C18"/>
      <c r="D18"/>
      <c r="E18"/>
      <c r="F18" t="s" s="9">
        <v>46</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Désinfecter le matériel et le poste de travail suivant les protocoles.</t>
        </is>
      </c>
      <c r="E2" t="s" s="11"/>
      <c r="F2"/>
    </row>
    <row r="3">
      <c r="A3" t="s">
        <v>53</v>
      </c>
      <c r="B3">
        <v>2</v>
      </c>
      <c r="C3"/>
      <c r="D3" t="inlineStr" s="11">
        <is>
          <t>Préparations préliminaires — Déconditionner les 3 boîtes de chou rouge suivant la procédure (nettoyer le couvercle avant ouverture). Garder le chou avec son jus. Déconditionner les quartiers de pommes surgelés au moment de l'emploi, sans les décongeler.</t>
        </is>
      </c>
      <c r="E3" t="s" s="11"/>
      <c r="F3"/>
    </row>
    <row r="4">
      <c r="A4" t="s">
        <v>53</v>
      </c>
      <c r="B4">
        <v>3</v>
      </c>
      <c r="C4"/>
      <c r="D4" t="inlineStr" s="11">
        <is>
          <t>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t>
        </is>
      </c>
      <c r="E4" t="s" s="11"/>
      <c r="F4"/>
    </row>
    <row r="5">
      <c r="A5" t="s">
        <v>53</v>
      </c>
      <c r="B5">
        <v>4</v>
      </c>
      <c r="C5"/>
      <c r="D5" t="inlineStr" s="11">
        <is>
          <t>Suggestions — La compotée se sert en garniture avec un autre légume ou bien seule. Dans les Flandres la compotée de choux rouges se sert en accompagnement des gibiers, des viandes rouges et des volailles.</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53</v>
      </c>
      <c r="C2" t="s">
        <v>58</v>
      </c>
      <c r="D2" s="6">
        <f>'Besoins'!$B$2*100</f>
        <v>100</v>
      </c>
      <c r="E2" t="s">
        <v>3</v>
      </c>
    </row>
    <row r="3">
      <c r="A3">
        <v>1</v>
      </c>
      <c r="B3" t="s">
        <v>59</v>
      </c>
      <c r="C3" t="s">
        <v>60</v>
      </c>
      <c r="D3" s="6">
        <f>'Besoins'!$B$2*12.3</f>
        <v>12.3</v>
      </c>
      <c r="E3" t="s">
        <v>25</v>
      </c>
    </row>
    <row r="4">
      <c r="A4">
        <v>1</v>
      </c>
      <c r="B4" t="s">
        <v>61</v>
      </c>
      <c r="C4" t="s">
        <v>62</v>
      </c>
      <c r="D4" s="6">
        <f>'Besoins'!$B$2*1.4</f>
        <v>1.4</v>
      </c>
      <c r="E4" t="s">
        <v>25</v>
      </c>
    </row>
    <row r="5">
      <c r="A5">
        <v>1</v>
      </c>
      <c r="B5" t="s">
        <v>63</v>
      </c>
      <c r="C5" t="s">
        <v>62</v>
      </c>
      <c r="D5" s="6">
        <f>'Besoins'!$B$2*2.5</f>
        <v>2.5</v>
      </c>
      <c r="E5" t="s">
        <v>25</v>
      </c>
    </row>
    <row r="6">
      <c r="A6">
        <v>1</v>
      </c>
      <c r="B6" t="s">
        <v>64</v>
      </c>
      <c r="C6" t="s">
        <v>62</v>
      </c>
      <c r="D6" s="6">
        <f>'Besoins'!$B$2*0.4</f>
        <v>0.4</v>
      </c>
      <c r="E6" t="s">
        <v>25</v>
      </c>
    </row>
    <row r="7">
      <c r="A7">
        <v>1</v>
      </c>
      <c r="B7" t="s">
        <v>65</v>
      </c>
      <c r="C7" t="s">
        <v>60</v>
      </c>
      <c r="D7" s="6">
        <f>'Besoins'!$B$2*0.25</f>
        <v>0.25</v>
      </c>
      <c r="E7" t="s">
        <v>66</v>
      </c>
    </row>
    <row r="8">
      <c r="A8">
        <v>1</v>
      </c>
      <c r="B8" t="s">
        <v>67</v>
      </c>
      <c r="C8" t="s">
        <v>60</v>
      </c>
      <c r="D8" s="6">
        <f>'Besoins'!$B$2*3</f>
        <v>3</v>
      </c>
      <c r="E8" t="s">
        <v>66</v>
      </c>
    </row>
    <row r="9">
      <c r="A9">
        <v>1</v>
      </c>
      <c r="B9" t="s">
        <v>68</v>
      </c>
      <c r="C9" t="s">
        <v>62</v>
      </c>
      <c r="D9" s="6">
        <f>'Besoins'!$B$2*0.002</f>
        <v>0.002</v>
      </c>
      <c r="E9" t="s">
        <v>25</v>
      </c>
    </row>
    <row r="10">
      <c r="A10">
        <v>1</v>
      </c>
      <c r="B10" t="s">
        <v>69</v>
      </c>
      <c r="C10" t="s">
        <v>62</v>
      </c>
      <c r="D10" s="6">
        <f>'Besoins'!$B$2*0.125</f>
        <v>0.125</v>
      </c>
      <c r="E10" t="s">
        <v>25</v>
      </c>
    </row>
    <row r="11">
      <c r="A11">
        <v>1</v>
      </c>
      <c r="B11" t="s">
        <v>70</v>
      </c>
      <c r="C11" t="s">
        <v>62</v>
      </c>
      <c r="D11" s="6">
        <f>'Besoins'!$B$2*0.03</f>
        <v>0.03</v>
      </c>
      <c r="E11" t="s">
        <v>25</v>
      </c>
    </row>
    <row r="12">
      <c r="A12">
        <v>1</v>
      </c>
      <c r="B12" t="s">
        <v>71</v>
      </c>
      <c r="C12" t="s">
        <v>62</v>
      </c>
      <c r="D12" s="6">
        <f>'Besoins'!$B$2*0.02</f>
        <v>0.02</v>
      </c>
      <c r="E12" t="s">
        <v>25</v>
      </c>
    </row>
    <row r="13">
      <c r="A13">
        <v>1</v>
      </c>
      <c r="B13" t="s">
        <v>72</v>
      </c>
      <c r="C13" t="s">
        <v>62</v>
      </c>
      <c r="D13" s="6">
        <f>'Besoins'!$B$2*0.036</f>
        <v>0.036</v>
      </c>
      <c r="E13"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73</v>
      </c>
      <c r="B1"/>
      <c r="C1"/>
      <c r="D1"/>
    </row>
    <row r="2">
      <c r="A2" t="str" s="12">
        <f>"GRO_CDC_161B · GRO.GARNITUR · référence : "&amp;Besoins!B3&amp;" "&amp;Besoins!C3&amp;" · multiplicateur réglable sur la feuille ""Besoins"""</f>
        <v>GRO_CDC_161B · GRO.GARNITUR · référence : 100 pc · multiplicateur réglable sur la feuille </v>
      </c>
      <c r="B2"/>
      <c r="C2"/>
      <c r="D2"/>
    </row>
    <row r="3">
      <c r="A3"/>
      <c r="B3"/>
      <c r="C3"/>
      <c r="D3"/>
    </row>
    <row r="4">
      <c r="A4" t="s" s="13">
        <v>74</v>
      </c>
      <c r="B4"/>
      <c r="C4"/>
      <c r="D4"/>
    </row>
    <row r="5">
      <c r="A5" t="s" s="14">
        <v>75</v>
      </c>
      <c r="B5" t="str" s="11">
        <f>Procedure!D2</f>
        <v>Mise en place du poste de travail — Vérifier les D.L.C., peser les denrées, sélectionner le matériel. Désinfecter le matériel et le poste de travail suivant les protocoles.</v>
      </c>
      <c r="C5"/>
      <c r="D5"/>
    </row>
    <row r="6">
      <c r="A6" t="s" s="14">
        <v>76</v>
      </c>
      <c r="B6" t="str" s="11">
        <f>Procedure!D3</f>
        <v>Préparations préliminaires — Déconditionner les 3 boîtes de chou rouge suivant la procédure (nettoyer le couvercle avant ouverture). Garder le chou avec son jus. Déconditionner les quartiers de pommes surgelés au moment de l'emploi, sans les décongeler.</v>
      </c>
      <c r="C6"/>
      <c r="D6"/>
    </row>
    <row r="7">
      <c r="A7"/>
      <c r="B7" t="s">
        <v>77</v>
      </c>
      <c r="C7" s="6">
        <f>'Besoins'!$B$2*12.3</f>
        <v>12.3</v>
      </c>
      <c r="D7" t="s">
        <v>25</v>
      </c>
    </row>
    <row r="8">
      <c r="A8"/>
      <c r="B8" t="str">
        <f>Besoins!B13</f>
        <v>Pommes pelées en quartiers surgelées IQF (sachet 2,5 kg)</v>
      </c>
      <c r="C8" s="6">
        <f>Besoins!E13</f>
        <v>2.5</v>
      </c>
      <c r="D8" t="str">
        <f>Besoins!F13</f>
        <v>kg</v>
      </c>
    </row>
    <row r="9">
      <c r="A9" t="s" s="14">
        <v>78</v>
      </c>
      <c r="B9" t="str" s="11">
        <f>Procedure!D4</f>
        <v>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v>
      </c>
      <c r="C9"/>
      <c r="D9"/>
    </row>
    <row r="10">
      <c r="A10"/>
      <c r="B10" t="str">
        <f>Besoins!B17</f>
        <v>Oignons émincés surgelés</v>
      </c>
      <c r="C10" s="6">
        <f>Besoins!E17</f>
        <v>1.4</v>
      </c>
      <c r="D10" t="str">
        <f>Besoins!F17</f>
        <v>kg</v>
      </c>
    </row>
    <row r="11">
      <c r="A11"/>
      <c r="B11" t="str">
        <f>Besoins!B14</f>
        <v>Beurre doux 82% MG plaquette</v>
      </c>
      <c r="C11" s="6">
        <f>Besoins!E14</f>
        <v>0.4</v>
      </c>
      <c r="D11" t="str">
        <f>Besoins!F14</f>
        <v>kg</v>
      </c>
    </row>
    <row r="12">
      <c r="A12"/>
      <c r="B12" t="s">
        <v>79</v>
      </c>
      <c r="C12" s="6">
        <f>'Besoins'!$B$2*0.25</f>
        <v>0.25</v>
      </c>
      <c r="D12" t="s">
        <v>66</v>
      </c>
    </row>
    <row r="13">
      <c r="A13"/>
      <c r="B13" t="s">
        <v>80</v>
      </c>
      <c r="C13" s="6">
        <f>'Besoins'!$B$2*3</f>
        <v>3</v>
      </c>
      <c r="D13" t="s">
        <v>66</v>
      </c>
    </row>
    <row r="14">
      <c r="A14"/>
      <c r="B14" t="str">
        <f>Besoins!B12</f>
        <v>Laurier sauce feuilles</v>
      </c>
      <c r="C14" s="6">
        <f>Besoins!E12</f>
        <v>0.002</v>
      </c>
      <c r="D14" t="str">
        <f>Besoins!F12</f>
        <v>kg</v>
      </c>
    </row>
    <row r="15">
      <c r="A15"/>
      <c r="B15" t="str">
        <f>Besoins!B16</f>
        <v>Vergeoise brune</v>
      </c>
      <c r="C15" s="6">
        <f>Besoins!E16</f>
        <v>0.125</v>
      </c>
      <c r="D15" t="str">
        <f>Besoins!F16</f>
        <v>kg</v>
      </c>
    </row>
    <row r="16">
      <c r="A16"/>
      <c r="B16" t="str">
        <f>Besoins!B10</f>
        <v>Cannelle en poudre</v>
      </c>
      <c r="C16" s="6">
        <f>Besoins!E10</f>
        <v>0.03</v>
      </c>
      <c r="D16" t="str">
        <f>Besoins!F10</f>
        <v>kg</v>
      </c>
    </row>
    <row r="17">
      <c r="A17"/>
      <c r="B17" t="str">
        <f>Besoins!B11</f>
        <v>Poivre blanc moulu</v>
      </c>
      <c r="C17" s="6">
        <f>Besoins!E11</f>
        <v>0.02</v>
      </c>
      <c r="D17" t="str">
        <f>Besoins!F11</f>
        <v>kg</v>
      </c>
    </row>
    <row r="18">
      <c r="A18"/>
      <c r="B18" t="str">
        <f>Besoins!B15</f>
        <v>Sel fin de cuisine</v>
      </c>
      <c r="C18" s="6">
        <f>Besoins!E15</f>
        <v>0.036</v>
      </c>
      <c r="D18" t="str">
        <f>Besoins!F15</f>
        <v>kg</v>
      </c>
    </row>
    <row r="19">
      <c r="A19" t="s" s="14">
        <v>81</v>
      </c>
      <c r="B19" t="str" s="11">
        <f>Procedure!D5</f>
        <v>Suggestions — La compotée se sert en garniture avec un autre légume ou bien seule. Dans les Flandres la compotée de choux rouges se sert en accompagnement des gibiers, des viandes rouges et des volailles.</v>
      </c>
      <c r="C19"/>
      <c r="D19"/>
    </row>
    <row r="20">
      <c r="A20"/>
      <c r="B20"/>
      <c r="C20"/>
      <c r="D20"/>
    </row>
    <row r="21">
      <c r="A21" t="s" s="15">
        <v>82</v>
      </c>
      <c r="B21"/>
      <c r="C21"/>
      <c r="D21"/>
    </row>
  </sheetData>
  <sheetProtection sheet="1" formatRows="0" formatColumns="0"/>
  <mergeCells count="8">
    <mergeCell ref="A1:D1"/>
    <mergeCell ref="A2:D2"/>
    <mergeCell ref="A4:D4"/>
    <mergeCell ref="B5:D5"/>
    <mergeCell ref="B6:D6"/>
    <mergeCell ref="B9:D9"/>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2026-10-30T15:26:59Z</dcterms:created>
  <dc:title>COMPOTÉE DE CHOUX ROUGES (COLLE</dc:title>
  <dc:subject/>
  <dc:creator>CUIS.web</dc:creator>
  <cp:lastModifiedBy/>
  <cp:keywords/>
  <dc:description>Export automatique — moteur récursif d'origine : Bernard Vandendaele</dc:description>
  <cp:category/>
  <dc:language>en-US</dc:language>
  <dcterms:modified xsi:type="dcterms:W3CDTF">2026-10-30T15:26:59Z</dcterms:modified>
  <cp:revision>1</cp:revision>
</cp:coreProperties>
</file>