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<sst xmlns="http://schemas.openxmlformats.org/spreadsheetml/2006/main" count="84" uniqueCount="84">
  <si>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</si>
  <si>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</si>
  <si>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</si>
  <si>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</si>
  <si>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</si>
  <si>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</si>
  <si>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</si>
  <si>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</si>
  <si>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</si>
  <si>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</si>
  <si>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</si>
  <si>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</si>
  <si>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</si>
  <si>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</si>
  <si>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</si>
  <si>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</si>
  <si>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</si>
  <si>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</si>
  <si>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</si>
  <si>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</si>
  <si>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</si>
  <si>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</si>
  <si>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</si>
  <si>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</si>
  <si>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</si>
  <si>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</si>
  <si>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</si>
  <si>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</si>
  <si>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</si>
  <si>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</si>
  <si>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</si>
  <si>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</si>
  <si>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</si>
  <si>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</si>
  <si>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</si>
  <si>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</si>
  <si>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Recette</t>
  </si>
  <si>
    <t>#</t>
  </si>
  <si>
    <t>Verbe</t>
  </si>
  <si>
    <t>Étape</t>
  </si>
  <si>
    <t>Précision technique</t>
  </si>
  <si>
    <t>Durée</t>
  </si>
  <si>
    <t>PETITS POIS À LA PAYSANNE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</si>
  <si>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</si>
  <si>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</si>
  <si>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</si>
  <si>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</si>
  <si>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</si>
  <si>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</si>
  <si>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Niveau</t>
  </si>
  <si>
    <t>Composant</t>
  </si>
  <si>
    <t>Type</t>
  </si>
  <si>
    <t>Quantité (× multiplicateur, voir feuille Besoins)</t>
  </si>
  <si>
    <t>recette</t>
  </si>
  <si>
    <t xml:space="preserve">    ↳ Petits pois doux très fins surgelés</t>
  </si>
  <si>
    <t>matiere</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</si>
  <si>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</si>
  <si>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</si>
  <si>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</si>
  <si>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</si>
  <si>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</si>
  <si>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CAROTTES GLACÉES À BLANC</t>
  </si>
  <si>
    <t xml:space="preserve">        ↳ Jeunes carottes très fines surgelées</t>
  </si>
  <si>
    <t xml:space="preserve">    ↳ LAITUE BATAVIA (KG) (conv.)</t>
  </si>
  <si>
    <t>conversion</t>
  </si>
  <si>
    <t xml:space="preserve">    ↳ Beurre doux 82% MG plaquette</t>
  </si>
  <si>
    <t xml:space="preserve">    ↳ Sel fin de cuisine</t>
  </si>
  <si>
    <t xml:space="preserve">    ↳ Poivre noir moulu</t>
  </si>
  <si>
    <t>Fiche technique — PETITS POIS À LA PAYSANNE</t>
  </si>
  <si>
    <t>PETITS POIS À LA PAYSANNE  GRO_CDC_168B</t>
  </si>
  <si>
    <t>1.</t>
  </si>
  <si>
    <t>2.</t>
  </si>
  <si>
    <t xml:space="preserve">    LAITUE BATAVIA (KG) (conv.)</t>
  </si>
  <si>
    <t>3.</t>
  </si>
  <si>
    <t xml:space="preserve">    PETITS OIGNONS GRELOTS GLACÉS À BRUN ET À BLANC</t>
  </si>
  <si>
    <t xml:space="preserve">    CAROTTES GLACÉES À BLANC</t>
  </si>
  <si>
    <t xml:space="preserve">    Beurre doux 82% MG plaquette</t>
  </si>
  <si>
    <t xml:space="preserve">    Sel fin de cuisine</t>
  </si>
  <si>
    <t>↳ PETITS OIGNONS GRELOTS GLACÉS À BRUN ET À BLANC  GRO_CDC_169</t>
  </si>
  <si>
    <t xml:space="preserve">    Sucre blanc cristal sac 25 kg</t>
  </si>
  <si>
    <t>4.</t>
  </si>
  <si>
    <t>5.</t>
  </si>
  <si>
    <t>↳ CAROTTES GLACÉES À BLANC  GRO_CDC_169C</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</si>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</sst>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v>
      </c>
      <c r="E8" s="6">
        <f>D8*$B$2</f>
        <v>2</v>
      </c>
      <c r="F8" t="s">
        <v>15</v>
      </c>
      <c r="G8" s="8">
        <f>E8*5.2</f>
        <v>10.4</v>
      </c>
    </row>
    <row r="9">
      <c r="A9" t="s">
        <v>19</v>
      </c>
      <c r="B9" t="s">
        <v>20</v>
      </c>
      <c r="C9" t="s">
        <v>21</v>
      </c>
      <c r="D9" s="4">
        <v>2.5</v>
      </c>
      <c r="E9" s="6">
        <f>D9*$B$2</f>
        <v>2.5</v>
      </c>
      <c r="F9" t="s">
        <v>3</v>
      </c>
      <c r="G9" s="8">
        <f>E9*1.14</f>
        <v>2.85</v>
      </c>
    </row>
    <row r="10">
      <c r="A10" t="s">
        <v>22</v>
      </c>
      <c r="B10" t="s">
        <v>23</v>
      </c>
      <c r="C10" t="s">
        <v>24</v>
      </c>
      <c r="D10" s="4">
        <v>0.0535</v>
      </c>
      <c r="E10" s="6">
        <f>D10*$B$2</f>
        <v>0.0535</v>
      </c>
      <c r="F10" t="s">
        <v>15</v>
      </c>
      <c r="G10" s="8">
        <f>E10*0.35</f>
        <v>0.018725</v>
      </c>
    </row>
    <row r="11">
      <c r="A11" t="s">
        <v>25</v>
      </c>
      <c r="B11" t="s">
        <v>26</v>
      </c>
      <c r="C11" t="s">
        <v>27</v>
      </c>
      <c r="D11" s="4">
        <v>0.175</v>
      </c>
      <c r="E11" s="6">
        <f>D11*$B$2</f>
        <v>0.175</v>
      </c>
      <c r="F11" t="s">
        <v>15</v>
      </c>
      <c r="G11" s="8">
        <f>E11*0.82</f>
        <v>0.1435</v>
      </c>
    </row>
    <row r="12">
      <c r="A12" t="s">
        <v>28</v>
      </c>
      <c r="B12" t="s">
        <v>29</v>
      </c>
      <c r="C12" t="s">
        <v>30</v>
      </c>
      <c r="D12" s="4">
        <v>4</v>
      </c>
      <c r="E12" s="6">
        <f>D12*$B$2</f>
        <v>4</v>
      </c>
      <c r="F12" t="s">
        <v>15</v>
      </c>
      <c r="G12" s="8">
        <f>E12*2.57</f>
        <v>10.28</v>
      </c>
    </row>
    <row r="13">
      <c r="A13" t="s">
        <v>31</v>
      </c>
      <c r="B13" t="s">
        <v>32</v>
      </c>
      <c r="C13" t="s">
        <v>30</v>
      </c>
      <c r="D13" s="4">
        <v>3</v>
      </c>
      <c r="E13" s="6">
        <f>D13*$B$2</f>
        <v>3</v>
      </c>
      <c r="F13" t="s">
        <v>15</v>
      </c>
      <c r="G13" s="8">
        <f>E13*3.85</f>
        <v>11.55</v>
      </c>
    </row>
    <row r="14">
      <c r="A14" t="s">
        <v>33</v>
      </c>
      <c r="B14" t="s">
        <v>34</v>
      </c>
      <c r="C14" t="s">
        <v>30</v>
      </c>
      <c r="D14" s="4">
        <v>15</v>
      </c>
      <c r="E14" s="6">
        <f>D14*$B$2</f>
        <v>15</v>
      </c>
      <c r="F14" t="s">
        <v>15</v>
      </c>
      <c r="G14" s="8">
        <f>E14*3.21</f>
        <v>48.15</v>
      </c>
    </row>
    <row r="15">
      <c r="A15"/>
      <c r="B15"/>
      <c r="C15"/>
      <c r="D15"/>
      <c r="E15"/>
      <c r="F15" t="s" s="9">
        <v>35</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1"/>
      <c r="F3"/>
    </row>
    <row r="4">
      <c r="A4" t="s">
        <v>42</v>
      </c>
      <c r="B4">
        <v>3</v>
      </c>
      <c r="C4"/>
      <c r="D4" t="inlineStr" s="11">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1"/>
      <c r="F4"/>
    </row>
    <row r="5">
      <c r="A5" t="s">
        <v>43</v>
      </c>
      <c r="B5">
        <v>1</v>
      </c>
      <c r="C5"/>
      <c r="D5" t="inlineStr" s="11">
        <is>
          <t>Mise en place du poste de travail — Verifier les DLC, peser les denrees, selectionner le materiel necessaire. Laver et desinfecter le materiel et le poste de travail en suivant les protocoles.</t>
        </is>
      </c>
      <c r="E5" t="s" s="11"/>
      <c r="F5"/>
    </row>
    <row r="6">
      <c r="A6" t="s">
        <v>43</v>
      </c>
      <c r="B6">
        <v>2</v>
      </c>
      <c r="C6"/>
      <c r="D6" t="s" s="11">
        <v>44</v>
      </c>
      <c r="E6" t="s" s="11"/>
      <c r="F6"/>
    </row>
    <row r="7">
      <c r="A7" t="s">
        <v>43</v>
      </c>
      <c r="B7">
        <v>3</v>
      </c>
      <c r="C7"/>
      <c r="D7" t="inlineStr" s="11">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1"/>
      <c r="F7"/>
    </row>
    <row r="8">
      <c r="A8" t="s">
        <v>43</v>
      </c>
      <c r="B8">
        <v>4</v>
      </c>
      <c r="C8"/>
      <c r="D8" t="s" s="11">
        <v>45</v>
      </c>
      <c r="E8" t="s" s="11"/>
      <c r="F8"/>
    </row>
    <row r="9">
      <c r="A9" t="s">
        <v>43</v>
      </c>
      <c r="B9">
        <v>5</v>
      </c>
      <c r="C9"/>
      <c r="D9" t="inlineStr" s="11">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1"/>
      <c r="F9"/>
    </row>
    <row r="10">
      <c r="A10" t="s">
        <v>46</v>
      </c>
      <c r="B10">
        <v>1</v>
      </c>
      <c r="C10"/>
      <c r="D10" t="inlineStr" s="11">
        <is>
          <t>Mise en place du poste de travail — Verifier les DLC, peser les denrees, selectionner le materiel necessaire. Laver et desinfecter le materiel et le poste de travail en suivant les protocoles.</t>
        </is>
      </c>
      <c r="E10" t="s" s="11"/>
      <c r="F10"/>
    </row>
    <row r="11">
      <c r="A11" t="s">
        <v>46</v>
      </c>
      <c r="B11">
        <v>2</v>
      </c>
      <c r="C11"/>
      <c r="D11" t="s" s="11">
        <v>47</v>
      </c>
      <c r="E11" t="s" s="11"/>
      <c r="F11"/>
    </row>
    <row r="12">
      <c r="A12" t="s">
        <v>46</v>
      </c>
      <c r="B12">
        <v>3</v>
      </c>
      <c r="C12"/>
      <c r="D12" t="inlineStr" s="11">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1"/>
      <c r="F12"/>
    </row>
    <row r="13">
      <c r="A13" t="s">
        <v>46</v>
      </c>
      <c r="B13">
        <v>4</v>
      </c>
      <c r="C13"/>
      <c r="D13" t="s" s="11">
        <v>48</v>
      </c>
      <c r="E13" t="s" s="11"/>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42</v>
      </c>
      <c r="C2" t="s">
        <v>53</v>
      </c>
      <c r="D2" s="6">
        <f>'Besoins'!$B$2*100</f>
        <v>100</v>
      </c>
      <c r="E2" t="s">
        <v>3</v>
      </c>
    </row>
    <row r="3">
      <c r="A3">
        <v>1</v>
      </c>
      <c r="B3" t="s">
        <v>54</v>
      </c>
      <c r="C3" t="s">
        <v>55</v>
      </c>
      <c r="D3" s="6">
        <f>'Besoins'!$B$2*15</f>
        <v>15</v>
      </c>
      <c r="E3" t="s">
        <v>15</v>
      </c>
    </row>
    <row r="4">
      <c r="A4">
        <v>1</v>
      </c>
      <c r="B4" t="s">
        <v>56</v>
      </c>
      <c r="C4" t="s">
        <v>53</v>
      </c>
      <c r="D4" s="6">
        <f>'Besoins'!$B$2*75</f>
        <v>75</v>
      </c>
      <c r="E4" t="s">
        <v>3</v>
      </c>
    </row>
    <row r="5">
      <c r="A5">
        <v>2</v>
      </c>
      <c r="B5" t="s">
        <v>57</v>
      </c>
      <c r="C5" t="s">
        <v>55</v>
      </c>
      <c r="D5" s="6">
        <f>'Besoins'!$B$2*3</f>
        <v>3</v>
      </c>
      <c r="E5" t="s">
        <v>15</v>
      </c>
    </row>
    <row r="6">
      <c r="A6">
        <v>2</v>
      </c>
      <c r="B6" t="s">
        <v>58</v>
      </c>
      <c r="C6" t="s">
        <v>55</v>
      </c>
      <c r="D6" s="6">
        <f>'Besoins'!$B$2*0.15</f>
        <v>0.15</v>
      </c>
      <c r="E6" t="s">
        <v>15</v>
      </c>
    </row>
    <row r="7">
      <c r="A7">
        <v>2</v>
      </c>
      <c r="B7" t="s">
        <v>59</v>
      </c>
      <c r="C7" t="s">
        <v>55</v>
      </c>
      <c r="D7" s="6">
        <f>'Besoins'!$B$2*0.075</f>
        <v>0.075</v>
      </c>
      <c r="E7" t="s">
        <v>15</v>
      </c>
    </row>
    <row r="8">
      <c r="A8">
        <v>2</v>
      </c>
      <c r="B8" t="s">
        <v>60</v>
      </c>
      <c r="C8" t="s">
        <v>55</v>
      </c>
      <c r="D8" s="6">
        <f>'Besoins'!$B$2*0.0075</f>
        <v>0.0075</v>
      </c>
      <c r="E8" t="s">
        <v>15</v>
      </c>
    </row>
    <row r="9">
      <c r="A9">
        <v>1</v>
      </c>
      <c r="B9" t="s">
        <v>61</v>
      </c>
      <c r="C9" t="s">
        <v>53</v>
      </c>
      <c r="D9" s="6">
        <f>'Besoins'!$B$2*100</f>
        <v>100</v>
      </c>
      <c r="E9" t="s">
        <v>3</v>
      </c>
    </row>
    <row r="10">
      <c r="A10">
        <v>2</v>
      </c>
      <c r="B10" t="s">
        <v>62</v>
      </c>
      <c r="C10" t="s">
        <v>55</v>
      </c>
      <c r="D10" s="6">
        <f>'Besoins'!$B$2*4</f>
        <v>4</v>
      </c>
      <c r="E10" t="s">
        <v>15</v>
      </c>
    </row>
    <row r="11">
      <c r="A11">
        <v>2</v>
      </c>
      <c r="B11" t="s">
        <v>58</v>
      </c>
      <c r="C11" t="s">
        <v>55</v>
      </c>
      <c r="D11" s="6">
        <f>'Besoins'!$B$2*0.2</f>
        <v>0.2</v>
      </c>
      <c r="E11" t="s">
        <v>15</v>
      </c>
    </row>
    <row r="12">
      <c r="A12">
        <v>2</v>
      </c>
      <c r="B12" t="s">
        <v>60</v>
      </c>
      <c r="C12" t="s">
        <v>55</v>
      </c>
      <c r="D12" s="6">
        <f>'Besoins'!$B$2*0.01</f>
        <v>0.01</v>
      </c>
      <c r="E12" t="s">
        <v>15</v>
      </c>
    </row>
    <row r="13">
      <c r="A13">
        <v>2</v>
      </c>
      <c r="B13" t="s">
        <v>59</v>
      </c>
      <c r="C13" t="s">
        <v>55</v>
      </c>
      <c r="D13" s="6">
        <f>'Besoins'!$B$2*0.1</f>
        <v>0.1</v>
      </c>
      <c r="E13" t="s">
        <v>15</v>
      </c>
    </row>
    <row r="14">
      <c r="A14">
        <v>1</v>
      </c>
      <c r="B14" t="s">
        <v>63</v>
      </c>
      <c r="C14" t="s">
        <v>64</v>
      </c>
      <c r="D14" s="6">
        <f>'Besoins'!$B$2*1</f>
        <v>1</v>
      </c>
      <c r="E14" t="s">
        <v>15</v>
      </c>
    </row>
    <row r="15">
      <c r="A15">
        <v>1</v>
      </c>
      <c r="B15" t="s">
        <v>65</v>
      </c>
      <c r="C15" t="s">
        <v>55</v>
      </c>
      <c r="D15" s="6">
        <f>'Besoins'!$B$2*1.65</f>
        <v>1.65</v>
      </c>
      <c r="E15" t="s">
        <v>15</v>
      </c>
    </row>
    <row r="16">
      <c r="A16">
        <v>1</v>
      </c>
      <c r="B16" t="s">
        <v>66</v>
      </c>
      <c r="C16" t="s">
        <v>55</v>
      </c>
      <c r="D16" s="6">
        <f>'Besoins'!$B$2*0.036</f>
        <v>0.036</v>
      </c>
      <c r="E16" t="s">
        <v>15</v>
      </c>
    </row>
    <row r="17">
      <c r="A17">
        <v>1</v>
      </c>
      <c r="B17" t="s">
        <v>67</v>
      </c>
      <c r="C17" t="s">
        <v>55</v>
      </c>
      <c r="D17" s="6">
        <f>'Besoins'!$B$2*0.007</f>
        <v>0.007</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68</v>
      </c>
      <c r="B1"/>
      <c r="C1"/>
      <c r="D1"/>
    </row>
    <row r="2">
      <c r="A2" t="str" s="12">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6">
        <f>Besoins!E14</f>
        <v>15</v>
      </c>
      <c r="D7" t="str">
        <f>Besoins!F14</f>
        <v>kg</v>
      </c>
    </row>
    <row r="8">
      <c r="A8"/>
      <c r="B8" t="s">
        <v>72</v>
      </c>
      <c r="C8" s="6">
        <f>'Besoins'!$B$2*1</f>
        <v>1</v>
      </c>
      <c r="D8" t="s">
        <v>15</v>
      </c>
    </row>
    <row r="9">
      <c r="A9" t="s" s="14">
        <v>73</v>
      </c>
      <c r="B9" t="str" s="11">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74</v>
      </c>
      <c r="C10" s="6">
        <f>'Besoins'!$B$2*75</f>
        <v>75</v>
      </c>
      <c r="D10" t="s">
        <v>3</v>
      </c>
    </row>
    <row r="11">
      <c r="A11"/>
      <c r="B11" t="s">
        <v>75</v>
      </c>
      <c r="C11" s="6">
        <f>'Besoins'!$B$2*100</f>
        <v>100</v>
      </c>
      <c r="D11" t="s">
        <v>3</v>
      </c>
    </row>
    <row r="12">
      <c r="A12"/>
      <c r="B12" t="s">
        <v>76</v>
      </c>
      <c r="C12" s="6">
        <f>'Besoins'!$B$2*1.65</f>
        <v>1.65</v>
      </c>
      <c r="D12" t="s">
        <v>15</v>
      </c>
    </row>
    <row r="13">
      <c r="A13"/>
      <c r="B13" t="s">
        <v>77</v>
      </c>
      <c r="C13" s="6">
        <f>'Besoins'!$B$2*0.036</f>
        <v>0.036</v>
      </c>
      <c r="D13" t="s">
        <v>15</v>
      </c>
    </row>
    <row r="14">
      <c r="A14"/>
      <c r="B14" t="str">
        <f>Besoins!B7</f>
        <v>Poivre noir moulu</v>
      </c>
      <c r="C14" s="6">
        <f>Besoins!E7</f>
        <v>0.007</v>
      </c>
      <c r="D14" t="str">
        <f>Besoins!F7</f>
        <v>kg</v>
      </c>
    </row>
    <row r="15">
      <c r="A15"/>
      <c r="B15"/>
      <c r="C15"/>
      <c r="D15"/>
    </row>
    <row r="16">
      <c r="A16" t="s" s="13">
        <v>78</v>
      </c>
      <c r="B16"/>
      <c r="C16"/>
      <c r="D16"/>
    </row>
    <row r="17">
      <c r="A17" t="s" s="14">
        <v>70</v>
      </c>
      <c r="B17" t="str" s="11">
        <f>Procedure!D5</f>
        <v>Mise en place du poste de travail — Verifier les DLC, peser les denrees, selectionner le materiel necessaire. Laver et desinfecter le materiel et le poste de travail en suivant les protocoles.</v>
      </c>
      <c r="C17"/>
      <c r="D17"/>
    </row>
    <row r="18">
      <c r="A18" t="s" s="14">
        <v>71</v>
      </c>
      <c r="B18" t="str" s="11">
        <f>Procedure!D6</f>
        <v>Preparations preliminaires — Deconditionner les petits oignons grelots suivant la procedure. Dans une calotte, faire fondre le beurre.</v>
      </c>
      <c r="C18"/>
      <c r="D18"/>
    </row>
    <row r="19">
      <c r="A19"/>
      <c r="B19" t="str">
        <f>Besoins!B13</f>
        <v>Petits oignons blancs surgelés</v>
      </c>
      <c r="C19" s="6">
        <f>Besoins!E13</f>
        <v>3</v>
      </c>
      <c r="D19" t="str">
        <f>Besoins!F13</f>
        <v>kg</v>
      </c>
    </row>
    <row r="20">
      <c r="A20"/>
      <c r="B20" t="s">
        <v>76</v>
      </c>
      <c r="C20" s="6">
        <f>'Besoins'!$B$2*0.15</f>
        <v>0.15</v>
      </c>
      <c r="D20" t="s">
        <v>15</v>
      </c>
    </row>
    <row r="21">
      <c r="A21" t="s" s="14">
        <v>73</v>
      </c>
      <c r="B21" t="str" s="11">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79</v>
      </c>
      <c r="C22" s="6">
        <f>'Besoins'!$B$2*0.075</f>
        <v>0.075</v>
      </c>
      <c r="D22" t="s">
        <v>15</v>
      </c>
    </row>
    <row r="23">
      <c r="A23"/>
      <c r="B23" t="s">
        <v>77</v>
      </c>
      <c r="C23" s="6">
        <f>'Besoins'!$B$2*0.0075</f>
        <v>0.0075</v>
      </c>
      <c r="D23" t="s">
        <v>15</v>
      </c>
    </row>
    <row r="24">
      <c r="A24" t="s" s="14">
        <v>80</v>
      </c>
      <c r="B24" t="str" s="11">
        <f>Procedure!D8</f>
        <v>Decanter — Debarrasser delicatement les petits oignons directement sur le plat a garnir, ou bien reserver dans le bac de cuisson en attente d'utilisation.</v>
      </c>
      <c r="C24"/>
      <c r="D24"/>
    </row>
    <row r="25">
      <c r="A25" t="s" s="14">
        <v>81</v>
      </c>
      <c r="B25" t="str" s="11">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3">
        <v>82</v>
      </c>
      <c r="B27"/>
      <c r="C27"/>
      <c r="D27"/>
    </row>
    <row r="28">
      <c r="A28" t="s" s="14">
        <v>70</v>
      </c>
      <c r="B28" t="str" s="11">
        <f>Procedure!D10</f>
        <v>Mise en place du poste de travail — Verifier les DLC, peser les denrees, selectionner le materiel necessaire. Laver et desinfecter le materiel et le poste de travail en suivant les protocoles.</v>
      </c>
      <c r="C28"/>
      <c r="D28"/>
    </row>
    <row r="29">
      <c r="A29" t="s" s="14">
        <v>71</v>
      </c>
      <c r="B29" t="str" s="11">
        <f>Procedure!D11</f>
        <v>Preparations preliminaires — Deconditionner les jeunes carottes tres fines surgelees suivant la procedure.</v>
      </c>
      <c r="C29"/>
      <c r="D29"/>
    </row>
    <row r="30">
      <c r="A30"/>
      <c r="B30" t="str">
        <f>Besoins!B12</f>
        <v>Jeunes carottes très fines surgelées</v>
      </c>
      <c r="C30" s="6">
        <f>Besoins!E12</f>
        <v>4</v>
      </c>
      <c r="D30" t="str">
        <f>Besoins!F12</f>
        <v>kg</v>
      </c>
    </row>
    <row r="31">
      <c r="A31" t="s" s="14">
        <v>73</v>
      </c>
      <c r="B31" t="str" s="11">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76</v>
      </c>
      <c r="C32" s="6">
        <f>'Besoins'!$B$2*0.2</f>
        <v>0.2</v>
      </c>
      <c r="D32" t="s">
        <v>15</v>
      </c>
    </row>
    <row r="33">
      <c r="A33"/>
      <c r="B33" t="s">
        <v>77</v>
      </c>
      <c r="C33" s="6">
        <f>'Besoins'!$B$2*0.01</f>
        <v>0.01</v>
      </c>
      <c r="D33" t="s">
        <v>15</v>
      </c>
    </row>
    <row r="34">
      <c r="A34"/>
      <c r="B34" t="s">
        <v>79</v>
      </c>
      <c r="C34" s="6">
        <f>'Besoins'!$B$2*0.1</f>
        <v>0.1</v>
      </c>
      <c r="D34" t="s">
        <v>15</v>
      </c>
    </row>
    <row r="35">
      <c r="A35" t="s" s="14">
        <v>80</v>
      </c>
      <c r="B35" t="str" s="11">
        <f>Procedure!D13</f>
        <v>Decanter — Debarrasser delicatement les carottes directement sur le plat a garnir, ou bien reserver dans le bac de cuisson en attente d'utilisation.</v>
      </c>
      <c r="C35"/>
      <c r="D35"/>
    </row>
    <row r="36">
      <c r="A36"/>
      <c r="B36"/>
      <c r="C36"/>
      <c r="D36"/>
    </row>
    <row r="37">
      <c r="A37" t="s" s="15">
        <v>83</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2026-10-30T14:33:18Z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2026-10-30T14:33:18Z</dcterms:modified>
  <cp:revision>1</cp:revision>
</cp:coreProperties>
</file>