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<sst xmlns="http://schemas.openxmlformats.org/spreadsheetml/2006/main" count="154" uniqueCount="154">
  <si>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</si>
  <si>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</si>
  <si>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PILAW D'AGNEAU À LA TURQUE</t>
  </si>
  <si>
    <t>Code</t>
  </si>
  <si>
    <t>GRO_CDC_157A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</si>
  <si>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</si>
  <si>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</si>
  <si>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</si>
  <si>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</si>
  <si>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</si>
  <si>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</si>
  <si>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</si>
  <si>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</si>
  <si>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</si>
  <si>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</si>
  <si>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</si>
  <si>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</si>
  <si>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</si>
  <si>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</si>
  <si>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</si>
  <si>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</si>
  <si>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</si>
  <si>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</si>
  <si>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</si>
  <si>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</si>
  <si>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</si>
  <si>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</si>
  <si>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</si>
  <si>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</si>
  <si>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</si>
  <si>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</si>
  <si>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</si>
  <si>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</si>
  <si>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</si>
  <si>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</si>
  <si>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</si>
  <si>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</si>
  <si>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</si>
  <si>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</si>
  <si>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</si>
  <si>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</si>
  <si>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</si>
  <si>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</si>
  <si>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</si>
  <si>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</si>
  <si>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</si>
  <si>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</si>
  <si>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</si>
  <si>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</si>
  <si>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</si>
  <si>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</si>
  <si>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</si>
  <si>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FAR-T55</t>
  </si>
  <si>
    <t>Farine de blé T55</t>
  </si>
  <si>
    <t>Farines de blé</t>
  </si>
  <si>
    <t>KNORR-FBLANC-VEA</t>
  </si>
  <si>
    <t>Fonds Blanc de Veau (Knorr Professional)</t>
  </si>
  <si>
    <t>Fonds déshydratés et poudres</t>
  </si>
  <si>
    <t>ABRICO-SEC</t>
  </si>
  <si>
    <t>Abricots secs moelleux</t>
  </si>
  <si>
    <t>Fruits séchés et confits</t>
  </si>
  <si>
    <t>RNME101405</t>
  </si>
  <si>
    <t>Huile de tournesol bidon 5L</t>
  </si>
  <si>
    <t>Huiles végétales</t>
  </si>
  <si>
    <t>u</t>
  </si>
  <si>
    <t>RIZ-LONG-ETUVE</t>
  </si>
  <si>
    <t>Riz long étuvé</t>
  </si>
  <si>
    <t>Céréales et légumineuses sèches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</si>
  <si>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</si>
  <si>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</si>
  <si>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</si>
  <si>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</si>
  <si>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</si>
  <si>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</si>
  <si>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</si>
  <si>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</si>
  <si>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</si>
  <si>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</si>
  <si>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</si>
  <si>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</si>
  <si>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</si>
  <si>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</si>
  <si>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</si>
  <si>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</si>
  <si>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</si>
  <si>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</si>
  <si>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</si>
  <si>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</si>
  <si>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</si>
  <si>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</si>
  <si>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</si>
  <si>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</si>
  <si>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</si>
  <si>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</si>
  <si>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</si>
  <si>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</si>
  <si>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</si>
  <si>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</si>
  <si>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</si>
  <si>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</si>
  <si>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</si>
  <si>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</si>
  <si>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</si>
  <si>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</si>
  <si>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</si>
  <si>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</si>
  <si>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</si>
  <si>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</si>
  <si>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</si>
  <si>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</si>
  <si>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étuvé</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</si>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</sst>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474.85840222727</v>
      </c>
    </row>
    <row r="12">
      <c r="A12" t="s" s="3">
        <v>17</v>
      </c>
      <c r="B12" s="4">
        <v>4.7485840222727</v>
      </c>
    </row>
    <row r="13">
      <c r="A13"/>
      <c r="B13"/>
    </row>
    <row r="14">
      <c r="A14" t="s" s="5">
        <v>18</v>
      </c>
      <c r="B14" t="s" s="5">
        <v>15</v>
      </c>
    </row>
    <row r="15">
      <c r="A15" t="s" s="5">
        <v>19</v>
      </c>
      <c r="B15" s="6">
        <v>474.85840222727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25.61</v>
      </c>
      <c r="E7" s="11">
        <f>D7*$B$2</f>
        <v>25.61</v>
      </c>
      <c r="F7" t="s">
        <v>35</v>
      </c>
      <c r="G7" s="4">
        <f>E7*0.0043</f>
        <v>0.110123</v>
      </c>
    </row>
    <row r="8">
      <c r="A8" t="s">
        <v>36</v>
      </c>
      <c r="B8" t="s">
        <v>37</v>
      </c>
      <c r="C8" t="s">
        <v>38</v>
      </c>
      <c r="D8" s="9">
        <v>1.704545</v>
      </c>
      <c r="E8" s="11">
        <f>D8*$B$2</f>
        <v>1.704545</v>
      </c>
      <c r="F8" t="s">
        <v>25</v>
      </c>
      <c r="G8" s="4">
        <f>E8*12.60000336</f>
        <v>21.477273</v>
      </c>
    </row>
    <row r="9">
      <c r="A9" t="s">
        <v>39</v>
      </c>
      <c r="B9" t="s">
        <v>40</v>
      </c>
      <c r="C9" t="s">
        <v>41</v>
      </c>
      <c r="D9" s="9">
        <v>0.015</v>
      </c>
      <c r="E9" s="11">
        <f>D9*$B$2</f>
        <v>0.015</v>
      </c>
      <c r="F9" t="s">
        <v>42</v>
      </c>
      <c r="G9" s="4">
        <f>E9*43.5071</f>
        <v>0.652607</v>
      </c>
    </row>
    <row r="10">
      <c r="A10" t="s">
        <v>43</v>
      </c>
      <c r="B10" t="s">
        <v>44</v>
      </c>
      <c r="C10" t="s">
        <v>41</v>
      </c>
      <c r="D10" s="9">
        <v>0.004</v>
      </c>
      <c r="E10" s="11">
        <f>D10*$B$2</f>
        <v>0.004</v>
      </c>
      <c r="F10" t="s">
        <v>42</v>
      </c>
      <c r="G10" s="4">
        <f>E10*9.2</f>
        <v>0.0368</v>
      </c>
    </row>
    <row r="11">
      <c r="A11" t="s">
        <v>45</v>
      </c>
      <c r="B11" t="s">
        <v>46</v>
      </c>
      <c r="C11" t="s">
        <v>41</v>
      </c>
      <c r="D11" s="9">
        <v>0.004</v>
      </c>
      <c r="E11" s="11">
        <f>D11*$B$2</f>
        <v>0.004</v>
      </c>
      <c r="F11" t="s">
        <v>42</v>
      </c>
      <c r="G11" s="4">
        <f>E11*9.8</f>
        <v>0.0392</v>
      </c>
    </row>
    <row r="12">
      <c r="A12" t="s">
        <v>47</v>
      </c>
      <c r="B12" t="s">
        <v>48</v>
      </c>
      <c r="C12" t="s">
        <v>41</v>
      </c>
      <c r="D12" s="9">
        <v>0.024</v>
      </c>
      <c r="E12" s="11">
        <f>D12*$B$2</f>
        <v>0.024</v>
      </c>
      <c r="F12" t="s">
        <v>42</v>
      </c>
      <c r="G12" s="4">
        <f>E12*12.5</f>
        <v>0.3</v>
      </c>
    </row>
    <row r="13">
      <c r="A13" t="s">
        <v>49</v>
      </c>
      <c r="B13" t="s">
        <v>50</v>
      </c>
      <c r="C13" t="s">
        <v>51</v>
      </c>
      <c r="D13" s="9">
        <v>0.03</v>
      </c>
      <c r="E13" s="11">
        <f>D13*$B$2</f>
        <v>0.03</v>
      </c>
      <c r="F13" t="s">
        <v>42</v>
      </c>
      <c r="G13" s="4">
        <f>E13*9.5</f>
        <v>0.285</v>
      </c>
    </row>
    <row r="14">
      <c r="A14" t="s">
        <v>52</v>
      </c>
      <c r="B14" t="s">
        <v>53</v>
      </c>
      <c r="C14" t="s">
        <v>54</v>
      </c>
      <c r="D14" s="9">
        <v>0.4</v>
      </c>
      <c r="E14" s="11">
        <f>D14*$B$2</f>
        <v>0.4</v>
      </c>
      <c r="F14" t="s">
        <v>42</v>
      </c>
      <c r="G14" s="4">
        <f>E14*0.56</f>
        <v>0.224</v>
      </c>
    </row>
    <row r="15">
      <c r="A15" t="s">
        <v>55</v>
      </c>
      <c r="B15" t="s">
        <v>56</v>
      </c>
      <c r="C15" t="s">
        <v>57</v>
      </c>
      <c r="D15" s="9">
        <v>0.39</v>
      </c>
      <c r="E15" s="11">
        <f>D15*$B$2</f>
        <v>0.39</v>
      </c>
      <c r="F15" t="s">
        <v>42</v>
      </c>
      <c r="G15" s="4">
        <f>E15*25.01</f>
        <v>9.7539</v>
      </c>
    </row>
    <row r="16">
      <c r="A16" t="s">
        <v>58</v>
      </c>
      <c r="B16" t="s">
        <v>59</v>
      </c>
      <c r="C16" t="s">
        <v>60</v>
      </c>
      <c r="D16" s="9">
        <v>3.5</v>
      </c>
      <c r="E16" s="11">
        <f>D16*$B$2</f>
        <v>3.5</v>
      </c>
      <c r="F16" t="s">
        <v>42</v>
      </c>
      <c r="G16" s="4">
        <f>E16*6.8</f>
        <v>23.8</v>
      </c>
    </row>
    <row r="17">
      <c r="A17" t="s">
        <v>61</v>
      </c>
      <c r="B17" t="s">
        <v>62</v>
      </c>
      <c r="C17" t="s">
        <v>63</v>
      </c>
      <c r="D17" s="9">
        <v>0.1</v>
      </c>
      <c r="E17" s="11">
        <f>D17*$B$2</f>
        <v>0.1</v>
      </c>
      <c r="F17" t="s">
        <v>64</v>
      </c>
      <c r="G17" s="4">
        <f>E17*20.35</f>
        <v>2.035</v>
      </c>
    </row>
    <row r="18">
      <c r="A18" t="s">
        <v>65</v>
      </c>
      <c r="B18" t="s">
        <v>66</v>
      </c>
      <c r="C18" t="s">
        <v>67</v>
      </c>
      <c r="D18" s="9">
        <v>10</v>
      </c>
      <c r="E18" s="11">
        <f>D18*$B$2</f>
        <v>10</v>
      </c>
      <c r="F18" t="s">
        <v>42</v>
      </c>
      <c r="G18" s="4">
        <f>E18*1.4</f>
        <v>14</v>
      </c>
    </row>
    <row r="19">
      <c r="A19" t="s">
        <v>68</v>
      </c>
      <c r="B19" t="s">
        <v>69</v>
      </c>
      <c r="C19" t="s">
        <v>70</v>
      </c>
      <c r="D19" s="9">
        <v>0.075</v>
      </c>
      <c r="E19" s="11">
        <f>D19*$B$2</f>
        <v>0.075</v>
      </c>
      <c r="F19" t="s">
        <v>42</v>
      </c>
      <c r="G19" s="4">
        <f>E19*0.42</f>
        <v>0.0315</v>
      </c>
    </row>
    <row r="20">
      <c r="A20" t="s">
        <v>71</v>
      </c>
      <c r="B20" t="s">
        <v>72</v>
      </c>
      <c r="C20" t="s">
        <v>70</v>
      </c>
      <c r="D20" s="9">
        <v>0.1</v>
      </c>
      <c r="E20" s="11">
        <f>D20*$B$2</f>
        <v>0.1</v>
      </c>
      <c r="F20" t="s">
        <v>42</v>
      </c>
      <c r="G20" s="4">
        <f>E20*0.35</f>
        <v>0.035</v>
      </c>
    </row>
    <row r="21">
      <c r="A21" t="s">
        <v>73</v>
      </c>
      <c r="B21" t="s">
        <v>74</v>
      </c>
      <c r="C21" t="s">
        <v>75</v>
      </c>
      <c r="D21" s="9">
        <v>0.3</v>
      </c>
      <c r="E21" s="11">
        <f>D21*$B$2</f>
        <v>0.3</v>
      </c>
      <c r="F21" t="s">
        <v>42</v>
      </c>
      <c r="G21" s="4">
        <f>E21*9.26</f>
        <v>2.778</v>
      </c>
    </row>
    <row r="22">
      <c r="A22" t="s">
        <v>76</v>
      </c>
      <c r="B22" t="s">
        <v>77</v>
      </c>
      <c r="C22" t="s">
        <v>75</v>
      </c>
      <c r="D22" s="9">
        <v>5</v>
      </c>
      <c r="E22" s="11">
        <f>D22*$B$2</f>
        <v>5</v>
      </c>
      <c r="F22" t="s">
        <v>42</v>
      </c>
      <c r="G22" s="4">
        <f>E22*3.89</f>
        <v>19.45</v>
      </c>
    </row>
    <row r="23">
      <c r="A23" t="s">
        <v>78</v>
      </c>
      <c r="B23" t="s">
        <v>79</v>
      </c>
      <c r="C23" t="s">
        <v>75</v>
      </c>
      <c r="D23" s="9">
        <v>5</v>
      </c>
      <c r="E23" s="11">
        <f>D23*$B$2</f>
        <v>5</v>
      </c>
      <c r="F23" t="s">
        <v>42</v>
      </c>
      <c r="G23" s="4">
        <f>E23*2.92</f>
        <v>14.6</v>
      </c>
    </row>
    <row r="24">
      <c r="A24" t="s">
        <v>80</v>
      </c>
      <c r="B24" t="s">
        <v>81</v>
      </c>
      <c r="C24" t="s">
        <v>82</v>
      </c>
      <c r="D24" s="9">
        <v>15</v>
      </c>
      <c r="E24" s="11">
        <f>D24*$B$2</f>
        <v>15</v>
      </c>
      <c r="F24" t="s">
        <v>42</v>
      </c>
      <c r="G24" s="4">
        <f>E24*24.35</f>
        <v>365.25</v>
      </c>
    </row>
    <row r="25">
      <c r="A25"/>
      <c r="B25"/>
      <c r="C25"/>
      <c r="D25"/>
      <c r="E25"/>
      <c r="F25" t="s" s="3">
        <v>83</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100</v>
      </c>
      <c r="E2" t="s">
        <v>25</v>
      </c>
      <c r="F2" t="s">
        <v>89</v>
      </c>
    </row>
    <row r="3">
      <c r="A3">
        <v>1</v>
      </c>
      <c r="B3" t="s">
        <v>90</v>
      </c>
      <c r="C3" t="s">
        <v>91</v>
      </c>
      <c r="D3" s="11">
        <v>15</v>
      </c>
      <c r="E3" t="s">
        <v>42</v>
      </c>
      <c r="F3" t="s">
        <v>82</v>
      </c>
    </row>
    <row r="4">
      <c r="A4">
        <v>1</v>
      </c>
      <c r="B4" t="s">
        <v>92</v>
      </c>
      <c r="C4" t="s">
        <v>91</v>
      </c>
      <c r="D4" s="11">
        <v>3.5</v>
      </c>
      <c r="E4" t="s">
        <v>42</v>
      </c>
      <c r="F4" t="s">
        <v>60</v>
      </c>
    </row>
    <row r="5">
      <c r="A5">
        <v>1</v>
      </c>
      <c r="B5" t="s">
        <v>93</v>
      </c>
      <c r="C5" t="s">
        <v>91</v>
      </c>
      <c r="D5" s="11">
        <v>5</v>
      </c>
      <c r="E5" t="s">
        <v>42</v>
      </c>
      <c r="F5" t="s">
        <v>75</v>
      </c>
    </row>
    <row r="6">
      <c r="A6">
        <v>1</v>
      </c>
      <c r="B6" t="s">
        <v>94</v>
      </c>
      <c r="C6" t="s">
        <v>88</v>
      </c>
      <c r="D6" s="11">
        <v>0.5</v>
      </c>
      <c r="E6" t="s">
        <v>42</v>
      </c>
      <c r="F6" t="s">
        <v>95</v>
      </c>
    </row>
    <row r="7">
      <c r="A7">
        <v>2</v>
      </c>
      <c r="B7" t="s">
        <v>96</v>
      </c>
      <c r="C7" t="s">
        <v>91</v>
      </c>
      <c r="D7" s="11">
        <v>0.568</v>
      </c>
      <c r="E7" t="s">
        <v>25</v>
      </c>
      <c r="F7" t="s">
        <v>38</v>
      </c>
    </row>
    <row r="8">
      <c r="A8">
        <v>1</v>
      </c>
      <c r="B8" t="s">
        <v>97</v>
      </c>
      <c r="C8" t="s">
        <v>91</v>
      </c>
      <c r="D8" s="11">
        <v>2.5</v>
      </c>
      <c r="E8" t="s">
        <v>42</v>
      </c>
      <c r="F8" t="s">
        <v>75</v>
      </c>
    </row>
    <row r="9">
      <c r="A9">
        <v>1</v>
      </c>
      <c r="B9" t="s">
        <v>98</v>
      </c>
      <c r="C9" t="s">
        <v>91</v>
      </c>
      <c r="D9" s="11">
        <v>0.15</v>
      </c>
      <c r="E9" t="s">
        <v>42</v>
      </c>
      <c r="F9" t="s">
        <v>75</v>
      </c>
    </row>
    <row r="10">
      <c r="A10">
        <v>1</v>
      </c>
      <c r="B10" t="s">
        <v>99</v>
      </c>
      <c r="C10" t="s">
        <v>88</v>
      </c>
      <c r="D10" s="11">
        <v>8</v>
      </c>
      <c r="E10" t="s">
        <v>35</v>
      </c>
      <c r="F10" t="s">
        <v>95</v>
      </c>
    </row>
    <row r="11">
      <c r="A11">
        <v>2</v>
      </c>
      <c r="B11" t="s">
        <v>100</v>
      </c>
      <c r="C11" t="s">
        <v>91</v>
      </c>
      <c r="D11" s="11">
        <v>7.88</v>
      </c>
      <c r="E11" t="s">
        <v>35</v>
      </c>
      <c r="F11" t="s">
        <v>34</v>
      </c>
    </row>
    <row r="12">
      <c r="A12">
        <v>2</v>
      </c>
      <c r="B12" t="s">
        <v>101</v>
      </c>
      <c r="C12" t="s">
        <v>91</v>
      </c>
      <c r="D12" s="11">
        <v>0.12</v>
      </c>
      <c r="E12" t="s">
        <v>42</v>
      </c>
      <c r="F12" t="s">
        <v>57</v>
      </c>
    </row>
    <row r="13">
      <c r="A13">
        <v>1</v>
      </c>
      <c r="B13" t="s">
        <v>102</v>
      </c>
      <c r="C13" t="s">
        <v>91</v>
      </c>
      <c r="D13" s="11">
        <v>0.004</v>
      </c>
      <c r="E13" t="s">
        <v>42</v>
      </c>
      <c r="F13" t="s">
        <v>41</v>
      </c>
    </row>
    <row r="14">
      <c r="A14">
        <v>1</v>
      </c>
      <c r="B14" t="s">
        <v>103</v>
      </c>
      <c r="C14" t="s">
        <v>91</v>
      </c>
      <c r="D14" s="11">
        <v>0.4</v>
      </c>
      <c r="E14" t="s">
        <v>42</v>
      </c>
      <c r="F14" t="s">
        <v>54</v>
      </c>
    </row>
    <row r="15">
      <c r="A15">
        <v>1</v>
      </c>
      <c r="B15" t="s">
        <v>104</v>
      </c>
      <c r="C15" t="s">
        <v>91</v>
      </c>
      <c r="D15" s="11">
        <v>0.015</v>
      </c>
      <c r="E15" t="s">
        <v>42</v>
      </c>
      <c r="F15" t="s">
        <v>41</v>
      </c>
    </row>
    <row r="16">
      <c r="A16">
        <v>1</v>
      </c>
      <c r="B16" t="s">
        <v>105</v>
      </c>
      <c r="C16" t="s">
        <v>91</v>
      </c>
      <c r="D16" s="11">
        <v>0.075</v>
      </c>
      <c r="E16" t="s">
        <v>42</v>
      </c>
      <c r="F16" t="s">
        <v>70</v>
      </c>
    </row>
    <row r="17">
      <c r="A17">
        <v>1</v>
      </c>
      <c r="B17" t="s">
        <v>106</v>
      </c>
      <c r="C17" t="s">
        <v>91</v>
      </c>
      <c r="D17" s="11">
        <v>0.012</v>
      </c>
      <c r="E17" t="s">
        <v>42</v>
      </c>
      <c r="F17" t="s">
        <v>41</v>
      </c>
    </row>
    <row r="18">
      <c r="A18">
        <v>1</v>
      </c>
      <c r="B18" t="s">
        <v>107</v>
      </c>
      <c r="C18" t="s">
        <v>91</v>
      </c>
      <c r="D18" s="11">
        <v>0.004</v>
      </c>
      <c r="E18" t="s">
        <v>42</v>
      </c>
      <c r="F18" t="s">
        <v>41</v>
      </c>
    </row>
    <row r="19">
      <c r="A19">
        <v>1</v>
      </c>
      <c r="B19" t="s">
        <v>108</v>
      </c>
      <c r="C19" t="s">
        <v>88</v>
      </c>
      <c r="D19" s="11">
        <v>100</v>
      </c>
      <c r="E19" t="s">
        <v>25</v>
      </c>
      <c r="F19" t="s">
        <v>109</v>
      </c>
    </row>
    <row r="20">
      <c r="A20">
        <v>2</v>
      </c>
      <c r="B20" t="s">
        <v>110</v>
      </c>
      <c r="C20" t="s">
        <v>91</v>
      </c>
      <c r="D20" s="11">
        <v>10</v>
      </c>
      <c r="E20" t="s">
        <v>42</v>
      </c>
      <c r="F20" t="s">
        <v>67</v>
      </c>
    </row>
    <row r="21">
      <c r="A21">
        <v>2</v>
      </c>
      <c r="B21" t="s">
        <v>111</v>
      </c>
      <c r="C21" t="s">
        <v>91</v>
      </c>
      <c r="D21" s="11">
        <v>2.5</v>
      </c>
      <c r="E21" t="s">
        <v>42</v>
      </c>
      <c r="F21" t="s">
        <v>75</v>
      </c>
    </row>
    <row r="22">
      <c r="A22">
        <v>2</v>
      </c>
      <c r="B22" t="s">
        <v>112</v>
      </c>
      <c r="C22" t="s">
        <v>88</v>
      </c>
      <c r="D22" s="11">
        <v>18</v>
      </c>
      <c r="E22" t="s">
        <v>35</v>
      </c>
      <c r="F22" t="s">
        <v>95</v>
      </c>
    </row>
    <row r="23">
      <c r="A23">
        <v>3</v>
      </c>
      <c r="B23" t="s">
        <v>113</v>
      </c>
      <c r="C23" t="s">
        <v>91</v>
      </c>
      <c r="D23" s="11">
        <v>17.73</v>
      </c>
      <c r="E23" t="s">
        <v>35</v>
      </c>
      <c r="F23" t="s">
        <v>34</v>
      </c>
    </row>
    <row r="24">
      <c r="A24">
        <v>3</v>
      </c>
      <c r="B24" t="s">
        <v>114</v>
      </c>
      <c r="C24" t="s">
        <v>91</v>
      </c>
      <c r="D24" s="11">
        <v>0.27</v>
      </c>
      <c r="E24" t="s">
        <v>42</v>
      </c>
      <c r="F24" t="s">
        <v>57</v>
      </c>
    </row>
    <row r="25">
      <c r="A25">
        <v>2</v>
      </c>
      <c r="B25" t="s">
        <v>115</v>
      </c>
      <c r="C25" t="s">
        <v>91</v>
      </c>
      <c r="D25" s="11">
        <v>0.03</v>
      </c>
      <c r="E25" t="s">
        <v>42</v>
      </c>
      <c r="F25" t="s">
        <v>51</v>
      </c>
    </row>
    <row r="26">
      <c r="A26">
        <v>2</v>
      </c>
      <c r="B26" t="s">
        <v>116</v>
      </c>
      <c r="C26" t="s">
        <v>88</v>
      </c>
      <c r="D26" s="11">
        <v>0.5</v>
      </c>
      <c r="E26" t="s">
        <v>35</v>
      </c>
      <c r="F26" t="s">
        <v>117</v>
      </c>
    </row>
    <row r="27">
      <c r="A27">
        <v>3</v>
      </c>
      <c r="B27" t="s">
        <v>118</v>
      </c>
      <c r="C27" t="s">
        <v>91</v>
      </c>
      <c r="D27" s="11">
        <v>0.1</v>
      </c>
      <c r="E27" t="s">
        <v>64</v>
      </c>
      <c r="F27" t="s">
        <v>63</v>
      </c>
    </row>
    <row r="28">
      <c r="A28">
        <v>2</v>
      </c>
      <c r="B28" t="s">
        <v>119</v>
      </c>
      <c r="C28" t="s">
        <v>91</v>
      </c>
      <c r="D28" s="11">
        <v>0.1</v>
      </c>
      <c r="E28" t="s">
        <v>42</v>
      </c>
      <c r="F28" t="s">
        <v>70</v>
      </c>
    </row>
    <row r="29">
      <c r="A29">
        <v>2</v>
      </c>
      <c r="B29" t="s">
        <v>120</v>
      </c>
      <c r="C29" t="s">
        <v>91</v>
      </c>
      <c r="D29" s="11">
        <v>0.012</v>
      </c>
      <c r="E29" t="s">
        <v>42</v>
      </c>
      <c r="F29" t="s">
        <v>41</v>
      </c>
    </row>
    <row r="30">
      <c r="A30">
        <v>1</v>
      </c>
      <c r="B30" t="s">
        <v>94</v>
      </c>
      <c r="C30" t="s">
        <v>88</v>
      </c>
      <c r="D30" s="11">
        <v>1</v>
      </c>
      <c r="E30" t="s">
        <v>42</v>
      </c>
      <c r="F30" t="s">
        <v>95</v>
      </c>
    </row>
    <row r="31">
      <c r="A31">
        <v>2</v>
      </c>
      <c r="B31" t="s">
        <v>96</v>
      </c>
      <c r="C31" t="s">
        <v>91</v>
      </c>
      <c r="D31" s="11">
        <v>1.136</v>
      </c>
      <c r="E31" t="s">
        <v>25</v>
      </c>
      <c r="F31" t="s">
        <v>38</v>
      </c>
    </row>
    <row r="32">
      <c r="A32">
        <v>1</v>
      </c>
      <c r="B32" t="s">
        <v>98</v>
      </c>
      <c r="C32" t="s">
        <v>91</v>
      </c>
      <c r="D32" s="11">
        <v>0.15</v>
      </c>
      <c r="E32" t="s">
        <v>42</v>
      </c>
      <c r="F32" t="s">
        <v>75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127</v>
      </c>
      <c r="E6" t="s" s="13"/>
      <c r="F6"/>
    </row>
    <row r="7">
      <c r="A7" t="s">
        <v>2</v>
      </c>
      <c r="B7">
        <v>6</v>
      </c>
      <c r="C7"/>
      <c r="D7" t="s" s="13">
        <v>128</v>
      </c>
      <c r="E7" t="s" s="13"/>
      <c r="F7"/>
    </row>
    <row r="8">
      <c r="A8" t="s">
        <v>129</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130</v>
      </c>
      <c r="B9">
        <v>1</v>
      </c>
      <c r="C9" t="s">
        <v>131</v>
      </c>
      <c r="D9" t="s" s="13">
        <v>132</v>
      </c>
      <c r="E9" t="s" s="13"/>
      <c r="F9"/>
    </row>
    <row r="10">
      <c r="A10" t="s">
        <v>133</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133</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133</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133</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134</v>
      </c>
      <c r="B1"/>
      <c r="C1"/>
      <c r="D1"/>
    </row>
    <row r="2">
      <c r="A2" t="str" s="14">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5">
        <v>135</v>
      </c>
      <c r="B4"/>
      <c r="C4"/>
      <c r="D4"/>
    </row>
    <row r="5">
      <c r="A5" t="s" s="16">
        <v>136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137</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138</v>
      </c>
      <c r="C7" s="11">
        <f>'Besoins'!$B$2*0.5</f>
        <v>0.5</v>
      </c>
      <c r="D7" t="s">
        <v>42</v>
      </c>
    </row>
    <row r="8">
      <c r="A8"/>
      <c r="B8" t="str">
        <f>Besoins!B24</f>
        <v>Épaule d'agneau désossée</v>
      </c>
      <c r="C8" s="11">
        <f>Besoins!E24</f>
        <v>15</v>
      </c>
      <c r="D8" t="str">
        <f>Besoins!F24</f>
        <v>kg</v>
      </c>
    </row>
    <row r="9">
      <c r="A9"/>
      <c r="B9" t="s">
        <v>139</v>
      </c>
      <c r="C9" s="11">
        <f>'Besoins'!$B$2*2.5</f>
        <v>2.5</v>
      </c>
      <c r="D9" t="s">
        <v>42</v>
      </c>
    </row>
    <row r="10">
      <c r="A10"/>
      <c r="B10" t="s">
        <v>140</v>
      </c>
      <c r="C10" s="11">
        <f>'Besoins'!$B$2*0.15</f>
        <v>0.15</v>
      </c>
      <c r="D10" t="s">
        <v>42</v>
      </c>
    </row>
    <row r="11">
      <c r="A11"/>
      <c r="B11" t="str">
        <f>Besoins!B16</f>
        <v>Abricots secs moelleux</v>
      </c>
      <c r="C11" s="11">
        <f>Besoins!E16</f>
        <v>3.5</v>
      </c>
      <c r="D11" t="str">
        <f>Besoins!F16</f>
        <v>kg</v>
      </c>
    </row>
    <row r="12">
      <c r="A12"/>
      <c r="B12" t="s">
        <v>141</v>
      </c>
      <c r="C12" s="11">
        <f>'Besoins'!$B$2*8</f>
        <v>8</v>
      </c>
      <c r="D12" t="s">
        <v>35</v>
      </c>
    </row>
    <row r="13">
      <c r="A13" t="s" s="16">
        <v>142</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Besoins!B14</f>
        <v>Farine de blé T55</v>
      </c>
      <c r="C14" s="11">
        <f>Besoins!E14</f>
        <v>0.4</v>
      </c>
      <c r="D14" t="str">
        <f>Besoins!F14</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143</v>
      </c>
      <c r="C19" s="11">
        <f>'Besoins'!$B$2*0.012</f>
        <v>0.012</v>
      </c>
      <c r="D19" t="s">
        <v>42</v>
      </c>
    </row>
    <row r="20">
      <c r="A20"/>
      <c r="B20" t="str">
        <f>Besoins!B11</f>
        <v>Piment de Cayenne</v>
      </c>
      <c r="C20" s="11">
        <f>Besoins!E11</f>
        <v>0.004</v>
      </c>
      <c r="D20" t="str">
        <f>Besoins!F11</f>
        <v>kg</v>
      </c>
    </row>
    <row r="21">
      <c r="A21" t="s" s="16">
        <v>144</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145</v>
      </c>
      <c r="C22" s="11">
        <f>'Besoins'!$B$2*100</f>
        <v>100</v>
      </c>
      <c r="D22" t="s">
        <v>25</v>
      </c>
    </row>
    <row r="23">
      <c r="A23"/>
      <c r="B23" t="s">
        <v>138</v>
      </c>
      <c r="C23" s="11">
        <f>'Besoins'!$B$2*1</f>
        <v>1</v>
      </c>
      <c r="D23" t="s">
        <v>42</v>
      </c>
    </row>
    <row r="24">
      <c r="A24"/>
      <c r="B24" t="s">
        <v>140</v>
      </c>
      <c r="C24" s="11">
        <f>'Besoins'!$B$2*0.15</f>
        <v>0.15</v>
      </c>
      <c r="D24" t="s">
        <v>42</v>
      </c>
    </row>
    <row r="25">
      <c r="A25" t="s" s="16">
        <v>146</v>
      </c>
      <c r="B25" t="str" s="13">
        <f>Procedure!D6</f>
        <v>Dresser — Servir le riz dans l'assiette et garnir sur le dessus avec l'agneau aux abricots et arroser de sauce.</v>
      </c>
      <c r="C25"/>
      <c r="D25"/>
    </row>
    <row r="26">
      <c r="A26" t="s" s="16">
        <v>147</v>
      </c>
      <c r="B26" t="str" s="13">
        <f>Procedure!D7</f>
        <v>Commentaires — Ce ragoût se traite comme un navarin. L'abricot est très prisé dans la cuisine turque. On peut dire pilaf ou pilaw.</v>
      </c>
      <c r="C26"/>
      <c r="D26"/>
    </row>
    <row r="27">
      <c r="A27"/>
      <c r="B27"/>
      <c r="C27"/>
      <c r="D27"/>
    </row>
    <row r="28">
      <c r="A28" t="s" s="15">
        <v>148</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149</v>
      </c>
      <c r="B31"/>
      <c r="C31"/>
      <c r="D31"/>
    </row>
    <row r="32">
      <c r="A32" t="s" s="16">
        <v>136</v>
      </c>
      <c r="B32" t="str" s="13">
        <f>"[DISSOUDRE] "&amp;Procedure!D9</f>
        <v>[DISSOUDRE] Délayer la poudre dans l'eau froide en fouettant, puis porter à ébullition en remuant régulièrement.</v>
      </c>
      <c r="C32"/>
      <c r="D32"/>
    </row>
    <row r="33">
      <c r="A33"/>
      <c r="B33" t="s">
        <v>150</v>
      </c>
      <c r="C33" s="11">
        <f>'Besoins'!$B$2*17.73</f>
        <v>17.73</v>
      </c>
      <c r="D33" t="s">
        <v>35</v>
      </c>
    </row>
    <row r="34">
      <c r="A34"/>
      <c r="B34" t="s">
        <v>151</v>
      </c>
      <c r="C34" s="11">
        <f>'Besoins'!$B$2*0.27</f>
        <v>0.27</v>
      </c>
      <c r="D34" t="s">
        <v>42</v>
      </c>
    </row>
    <row r="35">
      <c r="A35"/>
      <c r="B35"/>
      <c r="C35"/>
      <c r="D35"/>
    </row>
    <row r="36">
      <c r="A36" t="s" s="15">
        <v>152</v>
      </c>
      <c r="B36"/>
      <c r="C36"/>
      <c r="D36"/>
    </row>
    <row r="37">
      <c r="A37" t="s" s="16">
        <v>136</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137</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141</v>
      </c>
      <c r="C39" s="11">
        <f>'Besoins'!$B$2*18</f>
        <v>18</v>
      </c>
      <c r="D39" t="s">
        <v>35</v>
      </c>
    </row>
    <row r="40">
      <c r="A40"/>
      <c r="B40" t="str">
        <f>Besoins!B18</f>
        <v>Riz long étuvé</v>
      </c>
      <c r="C40" s="11">
        <f>Besoins!E18</f>
        <v>10</v>
      </c>
      <c r="D40" t="str">
        <f>Besoins!F18</f>
        <v>kg</v>
      </c>
    </row>
    <row r="41">
      <c r="A41" t="s" s="16">
        <v>142</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153</v>
      </c>
      <c r="C42" s="11">
        <f>'Besoins'!$B$2*0.5</f>
        <v>0.5</v>
      </c>
      <c r="D42" t="s">
        <v>35</v>
      </c>
    </row>
    <row r="43">
      <c r="A43"/>
      <c r="B43" t="s">
        <v>139</v>
      </c>
      <c r="C43" s="11">
        <f>'Besoins'!$B$2*2.5</f>
        <v>2.5</v>
      </c>
      <c r="D43" t="s">
        <v>42</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143</v>
      </c>
      <c r="C46" s="11">
        <f>'Besoins'!$B$2*0.012</f>
        <v>0.012</v>
      </c>
      <c r="D46" t="s">
        <v>42</v>
      </c>
    </row>
    <row r="47">
      <c r="A47" t="s" s="16">
        <v>144</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22</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2026-10-30T13:38:56Z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2026-10-30T13:38:56Z</dcterms:modified>
  <cp:revision>1</cp:revision>
</cp:coreProperties>
</file>