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<sst xmlns="http://schemas.openxmlformats.org/spreadsheetml/2006/main" count="134" uniqueCount="134">
  <si>
    <t>Fiche technique</t>
  </si>
  <si>
    <t>Nom</t>
  </si>
  <si>
    <t>PAËLLA VALENCIENNE (TERRE)</t>
  </si>
  <si>
    <t>Code</t>
  </si>
  <si>
    <t>GRO_CDC_151B</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</si>
  <si>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</si>
  <si>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</si>
  <si>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</si>
  <si>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</si>
  <si>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</si>
  <si>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</si>
  <si>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</si>
  <si>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</si>
  <si>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</si>
  <si>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</si>
  <si>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</si>
  <si>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</si>
  <si>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</si>
  <si>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</si>
  <si>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</si>
  <si>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</si>
  <si>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</si>
  <si>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</si>
  <si>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</si>
  <si>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</si>
  <si>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</si>
  <si>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</si>
  <si>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</si>
  <si>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</si>
  <si>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</si>
  <si>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</si>
  <si>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</si>
  <si>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</si>
  <si>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</si>
  <si>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</si>
  <si>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</si>
  <si>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CHORIZO-HAL</t>
  </si>
  <si>
    <t>Chorizo bœuf et volaille halal tranché</t>
  </si>
  <si>
    <t>Charcuterie</t>
  </si>
  <si>
    <t>kg</t>
  </si>
  <si>
    <t>EPI-PAELLA</t>
  </si>
  <si>
    <t>Épices paëlla (type Spigol / Rizdor)</t>
  </si>
  <si>
    <t>Épices en poudre et graines</t>
  </si>
  <si>
    <t>EPI-POIVRE-NOIR</t>
  </si>
  <si>
    <t>Poivre noir moulu</t>
  </si>
  <si>
    <t>KNORR-BOUIL-VOL</t>
  </si>
  <si>
    <t>Bouillon de Volaille déshydraté (Knorr Professional)</t>
  </si>
  <si>
    <t>Fonds déshydratés et poudres</t>
  </si>
  <si>
    <t>RNME101403</t>
  </si>
  <si>
    <t>Huile olive vierge extra bidon 5L</t>
  </si>
  <si>
    <t>Huiles végétales</t>
  </si>
  <si>
    <t>u</t>
  </si>
  <si>
    <t>RNM57224806</t>
  </si>
  <si>
    <t>MARGARINE 60% MG 100% végétale pain 500g</t>
  </si>
  <si>
    <t>Produits laitiers et œufs</t>
  </si>
  <si>
    <t>RNM3770123</t>
  </si>
  <si>
    <t>CITRON Espagne cat.I 4(58-67mm)</t>
  </si>
  <si>
    <t>Légumes</t>
  </si>
  <si>
    <t>RNM9360123</t>
  </si>
  <si>
    <t>TOMATE ronde Maroc cat.I 67-82mm</t>
  </si>
  <si>
    <t>RIZ-LONG-ETUVE</t>
  </si>
  <si>
    <t>Riz long étuvé</t>
  </si>
  <si>
    <t>Céréales et légumineuses sèches</t>
  </si>
  <si>
    <t>SEL-FIN</t>
  </si>
  <si>
    <t>Sel fin de cuisine</t>
  </si>
  <si>
    <t>Sels et condiments de base</t>
  </si>
  <si>
    <t>RNMS00812</t>
  </si>
  <si>
    <t>Ail haché IQF</t>
  </si>
  <si>
    <t>Légumes surgelés</t>
  </si>
  <si>
    <t>HARICOT-PLAT-ESP</t>
  </si>
  <si>
    <t>Haricots plats d'Espagne surgeles</t>
  </si>
  <si>
    <t>RNMS00780</t>
  </si>
  <si>
    <t>Oignons émincés surgelés</t>
  </si>
  <si>
    <t>RNMS00764</t>
  </si>
  <si>
    <t>Petits pois doux très fins surgelés</t>
  </si>
  <si>
    <t>RNMS00866</t>
  </si>
  <si>
    <t>Poivrons verts rouges en lanières surgelés</t>
  </si>
  <si>
    <t>POULET-CUIS-HAL</t>
  </si>
  <si>
    <t>Cuisses de poulet halal surgelées</t>
  </si>
  <si>
    <t>Volailles et lapins surgelés</t>
  </si>
  <si>
    <t>Total</t>
  </si>
  <si>
    <t>Niveau</t>
  </si>
  <si>
    <t>Composant</t>
  </si>
  <si>
    <t>Type</t>
  </si>
  <si>
    <t>Quantité (pour 100 pc)</t>
  </si>
  <si>
    <t>recette</t>
  </si>
  <si>
    <t>Plats complets collectivité</t>
  </si>
  <si>
    <t xml:space="preserve">    ↳ PAËLLA — GARNITURE AROMATIQUE ET LÉGUMES</t>
  </si>
  <si>
    <t>Préparations de base collectivité</t>
  </si>
  <si>
    <t xml:space="preserve">        ↳ Oignons émincés surgelés</t>
  </si>
  <si>
    <t>matiere</t>
  </si>
  <si>
    <t xml:space="preserve">        ↳ Poivrons verts rouges en lanières surgelés</t>
  </si>
  <si>
    <t xml:space="preserve">        ↳ Haricots plats d'Espagne surgeles</t>
  </si>
  <si>
    <t xml:space="preserve">        ↳ Petits pois doux très fins surgelés</t>
  </si>
  <si>
    <t xml:space="preserve">        ↳ Ail haché IQF</t>
  </si>
  <si>
    <t xml:space="preserve">        ↳ TOMATE ronde Maroc cat.I 67-82mm</t>
  </si>
  <si>
    <t xml:space="preserve">        ↳ HUILE OLIVE (L)</t>
  </si>
  <si>
    <t>Conversions diverses</t>
  </si>
  <si>
    <t xml:space="preserve">            ↳ Huile olive vierge extra bidon 5L</t>
  </si>
  <si>
    <t xml:space="preserve">        ↳ Épices paëlla (type Spigol / Rizdor)</t>
  </si>
  <si>
    <t xml:space="preserve">    ↳ Cuisse de poulet halal (pièce)</t>
  </si>
  <si>
    <t>Conversions volailles (piece/poids/rendement)</t>
  </si>
  <si>
    <t xml:space="preserve">        ↳ Cuisses de poulet halal surgelées</t>
  </si>
  <si>
    <t xml:space="preserve">    ↳ MARGARINE 60% MG 100% végétale pain 500g</t>
  </si>
  <si>
    <t xml:space="preserve">    ↳ Chorizo bœuf et volaille halal tranché</t>
  </si>
  <si>
    <t xml:space="preserve">    ↳ Bouillon de volaille reconstitue (collectivite)</t>
  </si>
  <si>
    <t xml:space="preserve">        ↳ Eau (robinet - moy. France 2026)</t>
  </si>
  <si>
    <t xml:space="preserve">        ↳ Bouillon de Volaille déshydraté (Knorr Professional)</t>
  </si>
  <si>
    <t xml:space="preserve">    ↳ Riz long étuvé</t>
  </si>
  <si>
    <t xml:space="preserve">    ↳ CITRON Espagne cat.I 4(58-67mm)</t>
  </si>
  <si>
    <t xml:space="preserve">    ↳ Sel fin de cuisine</t>
  </si>
  <si>
    <t xml:space="preserve">    ↳ Poivre noir moulu</t>
  </si>
  <si>
    <t>Recette</t>
  </si>
  <si>
    <t>#</t>
  </si>
  <si>
    <t>Verbe</t>
  </si>
  <si>
    <t>Étape</t>
  </si>
  <si>
    <t>Précision technique</t>
  </si>
  <si>
    <t>Durée</t>
  </si>
  <si>
    <t>PAËLLA — GARNITURE AROMATIQUE ET LÉGUMES</t>
  </si>
  <si>
    <t>Bouillon de volaille reconstitue (collectivite)</t>
  </si>
  <si>
    <t>DISSOUDRE</t>
  </si>
  <si>
    <t>Délayer la poudre dans l'eau froide en fouettant, puis porter à ébullition en remuant régulièrement.</t>
  </si>
  <si>
    <t>Fiche technique — PAËLLA VALENCIENNE (TERRE)</t>
  </si>
  <si>
    <t>PAËLLA VALENCIENNE (TERRE)  GRO_CDC_151B</t>
  </si>
  <si>
    <t>1.</t>
  </si>
  <si>
    <t>2.</t>
  </si>
  <si>
    <t xml:space="preserve">    Cuisse de poulet halal (pièce) (conv.)</t>
  </si>
  <si>
    <t xml:space="preserve">    Bouillon de volaille reconstitue (collectivite)</t>
  </si>
  <si>
    <t>3.</t>
  </si>
  <si>
    <t xml:space="preserve">    PAËLLA — GARNITURE AROMATIQUE ET LÉGUMES</t>
  </si>
  <si>
    <t>4.</t>
  </si>
  <si>
    <t>↳ PAËLLA — GARNITURE AROMATIQUE ET LÉGUMES  GRO-PAELLA-LEG</t>
  </si>
  <si>
    <t xml:space="preserve">    HUILE OLIVE (L) (conv.)</t>
  </si>
  <si>
    <t>↳ Bouillon de volaille reconstitue (collectivite)  GRO-BOUIL-VOL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</si>
</sst>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203.2234436</v>
      </c>
    </row>
    <row r="12">
      <c r="A12" t="s" s="3">
        <v>17</v>
      </c>
      <c r="B12" s="4">
        <v>2.032234436</v>
      </c>
    </row>
    <row r="13">
      <c r="A13"/>
      <c r="B13"/>
    </row>
    <row r="14">
      <c r="A14" t="s" s="5">
        <v>18</v>
      </c>
      <c r="B14" t="s" s="5">
        <v>15</v>
      </c>
    </row>
    <row r="15">
      <c r="A15" t="s" s="5">
        <v>19</v>
      </c>
      <c r="B15" s="6">
        <v>203.2234436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19.6</v>
      </c>
      <c r="E7" s="11">
        <f>D7*$B$2</f>
        <v>19.6</v>
      </c>
      <c r="F7" t="s">
        <v>35</v>
      </c>
      <c r="G7" s="4">
        <f>E7*0.0043</f>
        <v>0.08428</v>
      </c>
    </row>
    <row r="8">
      <c r="A8" t="s">
        <v>36</v>
      </c>
      <c r="B8" t="s">
        <v>37</v>
      </c>
      <c r="C8" t="s">
        <v>38</v>
      </c>
      <c r="D8" s="9">
        <v>5</v>
      </c>
      <c r="E8" s="11">
        <f>D8*$B$2</f>
        <v>5</v>
      </c>
      <c r="F8" t="s">
        <v>39</v>
      </c>
      <c r="G8" s="4">
        <f>E8*9.5</f>
        <v>47.5</v>
      </c>
    </row>
    <row r="9">
      <c r="A9" t="s">
        <v>40</v>
      </c>
      <c r="B9" t="s">
        <v>41</v>
      </c>
      <c r="C9" t="s">
        <v>42</v>
      </c>
      <c r="D9" s="9">
        <v>0.016</v>
      </c>
      <c r="E9" s="11">
        <f>D9*$B$2</f>
        <v>0.016</v>
      </c>
      <c r="F9" t="s">
        <v>39</v>
      </c>
      <c r="G9" s="4">
        <f>E9*43.5071</f>
        <v>0.696114</v>
      </c>
    </row>
    <row r="10">
      <c r="A10" t="s">
        <v>43</v>
      </c>
      <c r="B10" t="s">
        <v>44</v>
      </c>
      <c r="C10" t="s">
        <v>42</v>
      </c>
      <c r="D10" s="9">
        <v>0.007</v>
      </c>
      <c r="E10" s="11">
        <f>D10*$B$2</f>
        <v>0.007</v>
      </c>
      <c r="F10" t="s">
        <v>39</v>
      </c>
      <c r="G10" s="4">
        <f>E10*12.5</f>
        <v>0.0875</v>
      </c>
    </row>
    <row r="11">
      <c r="A11" t="s">
        <v>45</v>
      </c>
      <c r="B11" t="s">
        <v>46</v>
      </c>
      <c r="C11" t="s">
        <v>47</v>
      </c>
      <c r="D11" s="9">
        <v>0.4</v>
      </c>
      <c r="E11" s="11">
        <f>D11*$B$2</f>
        <v>0.4</v>
      </c>
      <c r="F11" t="s">
        <v>39</v>
      </c>
      <c r="G11" s="4">
        <f>E11*18.8</f>
        <v>7.52</v>
      </c>
    </row>
    <row r="12">
      <c r="A12" t="s">
        <v>48</v>
      </c>
      <c r="B12" t="s">
        <v>49</v>
      </c>
      <c r="C12" t="s">
        <v>50</v>
      </c>
      <c r="D12" s="9">
        <v>0.4</v>
      </c>
      <c r="E12" s="11">
        <f>D12*$B$2</f>
        <v>0.4</v>
      </c>
      <c r="F12" t="s">
        <v>51</v>
      </c>
      <c r="G12" s="4">
        <f>E12*65.22</f>
        <v>26.088</v>
      </c>
    </row>
    <row r="13">
      <c r="A13" t="s">
        <v>52</v>
      </c>
      <c r="B13" t="s">
        <v>53</v>
      </c>
      <c r="C13" t="s">
        <v>54</v>
      </c>
      <c r="D13" s="9">
        <v>1</v>
      </c>
      <c r="E13" s="11">
        <f>D13*$B$2</f>
        <v>1</v>
      </c>
      <c r="F13" t="s">
        <v>39</v>
      </c>
      <c r="G13" s="4">
        <f>E13*3.5</f>
        <v>3.5</v>
      </c>
    </row>
    <row r="14">
      <c r="A14" t="s">
        <v>55</v>
      </c>
      <c r="B14" t="s">
        <v>56</v>
      </c>
      <c r="C14" t="s">
        <v>57</v>
      </c>
      <c r="D14" s="9">
        <v>3</v>
      </c>
      <c r="E14" s="11">
        <f>D14*$B$2</f>
        <v>3</v>
      </c>
      <c r="F14" t="s">
        <v>39</v>
      </c>
      <c r="G14" s="4">
        <f>E14*1.8</f>
        <v>5.4</v>
      </c>
    </row>
    <row r="15">
      <c r="A15" t="s">
        <v>58</v>
      </c>
      <c r="B15" t="s">
        <v>59</v>
      </c>
      <c r="C15" t="s">
        <v>57</v>
      </c>
      <c r="D15" s="9">
        <v>4</v>
      </c>
      <c r="E15" s="11">
        <f>D15*$B$2</f>
        <v>4</v>
      </c>
      <c r="F15" t="s">
        <v>39</v>
      </c>
      <c r="G15" s="4">
        <f>E15*2.8</f>
        <v>11.2</v>
      </c>
    </row>
    <row r="16">
      <c r="A16" t="s">
        <v>60</v>
      </c>
      <c r="B16" t="s">
        <v>61</v>
      </c>
      <c r="C16" t="s">
        <v>62</v>
      </c>
      <c r="D16" s="9">
        <v>10</v>
      </c>
      <c r="E16" s="11">
        <f>D16*$B$2</f>
        <v>10</v>
      </c>
      <c r="F16" t="s">
        <v>39</v>
      </c>
      <c r="G16" s="4">
        <f>E16*1.4</f>
        <v>14</v>
      </c>
    </row>
    <row r="17">
      <c r="A17" t="s">
        <v>63</v>
      </c>
      <c r="B17" t="s">
        <v>64</v>
      </c>
      <c r="C17" t="s">
        <v>65</v>
      </c>
      <c r="D17" s="9">
        <v>0.073</v>
      </c>
      <c r="E17" s="11">
        <f>D17*$B$2</f>
        <v>0.073</v>
      </c>
      <c r="F17" t="s">
        <v>39</v>
      </c>
      <c r="G17" s="4">
        <f>E17*0.35</f>
        <v>0.02555</v>
      </c>
    </row>
    <row r="18">
      <c r="A18" t="s">
        <v>66</v>
      </c>
      <c r="B18" t="s">
        <v>67</v>
      </c>
      <c r="C18" t="s">
        <v>68</v>
      </c>
      <c r="D18" s="9">
        <v>0.2</v>
      </c>
      <c r="E18" s="11">
        <f>D18*$B$2</f>
        <v>0.2</v>
      </c>
      <c r="F18" t="s">
        <v>39</v>
      </c>
      <c r="G18" s="4">
        <f>E18*9.26</f>
        <v>1.852</v>
      </c>
    </row>
    <row r="19">
      <c r="A19" t="s">
        <v>69</v>
      </c>
      <c r="B19" t="s">
        <v>70</v>
      </c>
      <c r="C19" t="s">
        <v>68</v>
      </c>
      <c r="D19" s="9">
        <v>2</v>
      </c>
      <c r="E19" s="11">
        <f>D19*$B$2</f>
        <v>2</v>
      </c>
      <c r="F19" t="s">
        <v>39</v>
      </c>
      <c r="G19" s="4">
        <f>E19*3.52</f>
        <v>7.04</v>
      </c>
    </row>
    <row r="20">
      <c r="A20" t="s">
        <v>71</v>
      </c>
      <c r="B20" t="s">
        <v>72</v>
      </c>
      <c r="C20" t="s">
        <v>68</v>
      </c>
      <c r="D20" s="9">
        <v>4</v>
      </c>
      <c r="E20" s="11">
        <f>D20*$B$2</f>
        <v>4</v>
      </c>
      <c r="F20" t="s">
        <v>39</v>
      </c>
      <c r="G20" s="4">
        <f>E20*3.89</f>
        <v>15.56</v>
      </c>
    </row>
    <row r="21">
      <c r="A21" t="s">
        <v>73</v>
      </c>
      <c r="B21" t="s">
        <v>74</v>
      </c>
      <c r="C21" t="s">
        <v>68</v>
      </c>
      <c r="D21" s="9">
        <v>2</v>
      </c>
      <c r="E21" s="11">
        <f>D21*$B$2</f>
        <v>2</v>
      </c>
      <c r="F21" t="s">
        <v>39</v>
      </c>
      <c r="G21" s="4">
        <f>E21*3.21</f>
        <v>6.42</v>
      </c>
    </row>
    <row r="22">
      <c r="A22" t="s">
        <v>75</v>
      </c>
      <c r="B22" t="s">
        <v>76</v>
      </c>
      <c r="C22" t="s">
        <v>68</v>
      </c>
      <c r="D22" s="9">
        <v>2.5</v>
      </c>
      <c r="E22" s="11">
        <f>D22*$B$2</f>
        <v>2.5</v>
      </c>
      <c r="F22" t="s">
        <v>39</v>
      </c>
      <c r="G22" s="4">
        <f>E22*4.18</f>
        <v>10.45</v>
      </c>
    </row>
    <row r="23">
      <c r="A23" t="s">
        <v>77</v>
      </c>
      <c r="B23" t="s">
        <v>78</v>
      </c>
      <c r="C23" t="s">
        <v>79</v>
      </c>
      <c r="D23" s="9">
        <v>20</v>
      </c>
      <c r="E23" s="11">
        <f>D23*$B$2</f>
        <v>20</v>
      </c>
      <c r="F23" t="s">
        <v>39</v>
      </c>
      <c r="G23" s="4">
        <f>E23*2.29</f>
        <v>45.8</v>
      </c>
    </row>
    <row r="24">
      <c r="A24"/>
      <c r="B24"/>
      <c r="C24"/>
      <c r="D24"/>
      <c r="E24"/>
      <c r="F24" t="s" s="3">
        <v>80</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30</v>
      </c>
      <c r="F1" t="s" s="2">
        <v>5</v>
      </c>
    </row>
    <row r="2">
      <c r="A2">
        <v>0</v>
      </c>
      <c r="B2" t="s">
        <v>2</v>
      </c>
      <c r="C2" t="s">
        <v>85</v>
      </c>
      <c r="D2" s="11">
        <v>100</v>
      </c>
      <c r="E2" t="s">
        <v>25</v>
      </c>
      <c r="F2" t="s">
        <v>86</v>
      </c>
    </row>
    <row r="3">
      <c r="A3">
        <v>1</v>
      </c>
      <c r="B3" t="s">
        <v>87</v>
      </c>
      <c r="C3" t="s">
        <v>85</v>
      </c>
      <c r="D3" s="11">
        <v>100</v>
      </c>
      <c r="E3" t="s">
        <v>25</v>
      </c>
      <c r="F3" t="s">
        <v>88</v>
      </c>
    </row>
    <row r="4">
      <c r="A4">
        <v>2</v>
      </c>
      <c r="B4" t="s">
        <v>89</v>
      </c>
      <c r="C4" t="s">
        <v>90</v>
      </c>
      <c r="D4" s="11">
        <v>4</v>
      </c>
      <c r="E4" t="s">
        <v>39</v>
      </c>
      <c r="F4" t="s">
        <v>68</v>
      </c>
    </row>
    <row r="5">
      <c r="A5">
        <v>2</v>
      </c>
      <c r="B5" t="s">
        <v>91</v>
      </c>
      <c r="C5" t="s">
        <v>90</v>
      </c>
      <c r="D5" s="11">
        <v>2.5</v>
      </c>
      <c r="E5" t="s">
        <v>39</v>
      </c>
      <c r="F5" t="s">
        <v>68</v>
      </c>
    </row>
    <row r="6">
      <c r="A6">
        <v>2</v>
      </c>
      <c r="B6" t="s">
        <v>92</v>
      </c>
      <c r="C6" t="s">
        <v>90</v>
      </c>
      <c r="D6" s="11">
        <v>2</v>
      </c>
      <c r="E6" t="s">
        <v>39</v>
      </c>
      <c r="F6" t="s">
        <v>68</v>
      </c>
    </row>
    <row r="7">
      <c r="A7">
        <v>2</v>
      </c>
      <c r="B7" t="s">
        <v>93</v>
      </c>
      <c r="C7" t="s">
        <v>90</v>
      </c>
      <c r="D7" s="11">
        <v>2</v>
      </c>
      <c r="E7" t="s">
        <v>39</v>
      </c>
      <c r="F7" t="s">
        <v>68</v>
      </c>
    </row>
    <row r="8">
      <c r="A8">
        <v>2</v>
      </c>
      <c r="B8" t="s">
        <v>94</v>
      </c>
      <c r="C8" t="s">
        <v>90</v>
      </c>
      <c r="D8" s="11">
        <v>0.2</v>
      </c>
      <c r="E8" t="s">
        <v>39</v>
      </c>
      <c r="F8" t="s">
        <v>68</v>
      </c>
    </row>
    <row r="9">
      <c r="A9">
        <v>2</v>
      </c>
      <c r="B9" t="s">
        <v>95</v>
      </c>
      <c r="C9" t="s">
        <v>90</v>
      </c>
      <c r="D9" s="11">
        <v>4</v>
      </c>
      <c r="E9" t="s">
        <v>39</v>
      </c>
      <c r="F9" t="s">
        <v>57</v>
      </c>
    </row>
    <row r="10">
      <c r="A10">
        <v>2</v>
      </c>
      <c r="B10" t="s">
        <v>96</v>
      </c>
      <c r="C10" t="s">
        <v>85</v>
      </c>
      <c r="D10" s="11">
        <v>2</v>
      </c>
      <c r="E10" t="s">
        <v>35</v>
      </c>
      <c r="F10" t="s">
        <v>97</v>
      </c>
    </row>
    <row r="11">
      <c r="A11">
        <v>3</v>
      </c>
      <c r="B11" t="s">
        <v>98</v>
      </c>
      <c r="C11" t="s">
        <v>90</v>
      </c>
      <c r="D11" s="11">
        <v>0.4</v>
      </c>
      <c r="E11" t="s">
        <v>51</v>
      </c>
      <c r="F11" t="s">
        <v>50</v>
      </c>
    </row>
    <row r="12">
      <c r="A12">
        <v>2</v>
      </c>
      <c r="B12" t="s">
        <v>99</v>
      </c>
      <c r="C12" t="s">
        <v>90</v>
      </c>
      <c r="D12" s="11">
        <v>0.016</v>
      </c>
      <c r="E12" t="s">
        <v>39</v>
      </c>
      <c r="F12" t="s">
        <v>42</v>
      </c>
    </row>
    <row r="13">
      <c r="A13">
        <v>1</v>
      </c>
      <c r="B13" t="s">
        <v>100</v>
      </c>
      <c r="C13" t="s">
        <v>85</v>
      </c>
      <c r="D13" s="11">
        <v>100</v>
      </c>
      <c r="E13" t="s">
        <v>25</v>
      </c>
      <c r="F13" t="s">
        <v>101</v>
      </c>
    </row>
    <row r="14">
      <c r="A14">
        <v>2</v>
      </c>
      <c r="B14" t="s">
        <v>102</v>
      </c>
      <c r="C14" t="s">
        <v>90</v>
      </c>
      <c r="D14" s="11">
        <v>20</v>
      </c>
      <c r="E14" t="s">
        <v>39</v>
      </c>
      <c r="F14" t="s">
        <v>79</v>
      </c>
    </row>
    <row r="15">
      <c r="A15">
        <v>1</v>
      </c>
      <c r="B15" t="s">
        <v>103</v>
      </c>
      <c r="C15" t="s">
        <v>90</v>
      </c>
      <c r="D15" s="11">
        <v>1</v>
      </c>
      <c r="E15" t="s">
        <v>39</v>
      </c>
      <c r="F15" t="s">
        <v>54</v>
      </c>
    </row>
    <row r="16">
      <c r="A16">
        <v>1</v>
      </c>
      <c r="B16" t="s">
        <v>104</v>
      </c>
      <c r="C16" t="s">
        <v>90</v>
      </c>
      <c r="D16" s="11">
        <v>5</v>
      </c>
      <c r="E16" t="s">
        <v>39</v>
      </c>
      <c r="F16" t="s">
        <v>38</v>
      </c>
    </row>
    <row r="17">
      <c r="A17">
        <v>1</v>
      </c>
      <c r="B17" t="s">
        <v>105</v>
      </c>
      <c r="C17" t="s">
        <v>85</v>
      </c>
      <c r="D17" s="11">
        <v>20</v>
      </c>
      <c r="E17" t="s">
        <v>35</v>
      </c>
      <c r="F17" t="s">
        <v>88</v>
      </c>
    </row>
    <row r="18">
      <c r="A18">
        <v>2</v>
      </c>
      <c r="B18" t="s">
        <v>106</v>
      </c>
      <c r="C18" t="s">
        <v>90</v>
      </c>
      <c r="D18" s="11">
        <v>19.6</v>
      </c>
      <c r="E18" t="s">
        <v>35</v>
      </c>
      <c r="F18" t="s">
        <v>34</v>
      </c>
    </row>
    <row r="19">
      <c r="A19">
        <v>2</v>
      </c>
      <c r="B19" t="s">
        <v>107</v>
      </c>
      <c r="C19" t="s">
        <v>90</v>
      </c>
      <c r="D19" s="11">
        <v>0.4</v>
      </c>
      <c r="E19" t="s">
        <v>39</v>
      </c>
      <c r="F19" t="s">
        <v>47</v>
      </c>
    </row>
    <row r="20">
      <c r="A20">
        <v>1</v>
      </c>
      <c r="B20" t="s">
        <v>108</v>
      </c>
      <c r="C20" t="s">
        <v>90</v>
      </c>
      <c r="D20" s="11">
        <v>10</v>
      </c>
      <c r="E20" t="s">
        <v>39</v>
      </c>
      <c r="F20" t="s">
        <v>62</v>
      </c>
    </row>
    <row r="21">
      <c r="A21">
        <v>1</v>
      </c>
      <c r="B21" t="s">
        <v>109</v>
      </c>
      <c r="C21" t="s">
        <v>90</v>
      </c>
      <c r="D21" s="11">
        <v>3</v>
      </c>
      <c r="E21" t="s">
        <v>39</v>
      </c>
      <c r="F21" t="s">
        <v>57</v>
      </c>
    </row>
    <row r="22">
      <c r="A22">
        <v>1</v>
      </c>
      <c r="B22" t="s">
        <v>110</v>
      </c>
      <c r="C22" t="s">
        <v>90</v>
      </c>
      <c r="D22" s="11">
        <v>0.073</v>
      </c>
      <c r="E22" t="s">
        <v>39</v>
      </c>
      <c r="F22" t="s">
        <v>65</v>
      </c>
    </row>
    <row r="23">
      <c r="A23">
        <v>1</v>
      </c>
      <c r="B23" t="s">
        <v>111</v>
      </c>
      <c r="C23" t="s">
        <v>90</v>
      </c>
      <c r="D23" s="11">
        <v>0.007</v>
      </c>
      <c r="E23" t="s">
        <v>39</v>
      </c>
      <c r="F23"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112</v>
      </c>
      <c r="B1" t="s" s="2">
        <v>113</v>
      </c>
      <c r="C1" t="s" s="2">
        <v>114</v>
      </c>
      <c r="D1" t="s" s="2">
        <v>115</v>
      </c>
      <c r="E1" t="s" s="2">
        <v>116</v>
      </c>
      <c r="F1" t="s" s="2">
        <v>117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poulets suivant la procédure. Couper les cuisses de poulet en deux au niveau de la jointure. Réserver dans un bac GN 2/1 H 250 muni d'une grille égouttoir. Couvrir et stocker au froid en attente d'utilisation. Laver et désinfecter les citrons. Couper en 8 quartiers les citrons. Réserver au froid dans une calotte filmée. Trancher en rondelles, le chorizo (s'il n'est pas acheté tranché). Réserver au froid en attente d'utilisation. Dans un rondeau, réaliser 20 litres de bouillon de volaille, à partir de fond déshydraté, en se reportant aux recommandations du fabricant. Maintenir au chaud en attente d'utilisation.</t>
        </is>
      </c>
      <c r="E3" t="s" s="13"/>
      <c r="F3"/>
    </row>
    <row r="4">
      <c r="A4" t="s">
        <v>2</v>
      </c>
      <c r="B4">
        <v>3</v>
      </c>
      <c r="C4"/>
      <c r="D4" t="inlineStr" s="13">
        <is>
          <t>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les épices et condiments, le chorizo et les morceaux de poulet. Remuer l'ensemble à l'aide d'une écumoire assez large, pour bien mélanger les éléments. Mouiller avec le bouillon de volaille.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Couvrir. Étager les bacs sur l'échelle de four. Enfourner et cuire durant 45 minutes.</t>
        </is>
      </c>
      <c r="E4" t="s" s="13"/>
      <c r="F4"/>
    </row>
    <row r="5">
      <c r="A5" t="s">
        <v>2</v>
      </c>
      <c r="B5">
        <v>4</v>
      </c>
      <c r="C5"/>
      <c r="D5" t="inlineStr" s="13">
        <is>
          <t>Dresser et servir — Servir la paëlla à l'assiette, accompagnée d'un quartier de citron. Prendre soin de servir 2 morceaux de poulet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E5" t="s" s="13"/>
      <c r="F5"/>
    </row>
    <row r="6">
      <c r="A6" t="s">
        <v>118</v>
      </c>
      <c r="B6">
        <v>1</v>
      </c>
      <c r="C6"/>
      <c r="D6" t="inlineStr" s="13">
        <is>
          <t>Préparations préliminaires — Déconditionner les produits surgelés suivant la procédure. Réserver au froid séparément les produits, dans des bacs GN 1/1 couverts. Laver et désinfecter les tomates. Retirer le pédoncule et couper les tomates en quartiers.</t>
        </is>
      </c>
      <c r="E6" t="s" s="13"/>
      <c r="F6"/>
    </row>
    <row r="7">
      <c r="A7" t="s">
        <v>118</v>
      </c>
      <c r="B7">
        <v>2</v>
      </c>
      <c r="C7"/>
      <c r="D7" t="inlineStr" s="13">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7" t="s" s="13"/>
      <c r="F7"/>
    </row>
    <row r="8">
      <c r="A8" t="s">
        <v>119</v>
      </c>
      <c r="B8">
        <v>1</v>
      </c>
      <c r="C8" t="s">
        <v>120</v>
      </c>
      <c r="D8" t="s" s="13">
        <v>121</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122</v>
      </c>
      <c r="B1"/>
      <c r="C1"/>
      <c r="D1"/>
    </row>
    <row r="2">
      <c r="A2" t="str" s="14">
        <f>"GRO_CDC_151B · GRO.COMPLETS · référence : "&amp;Besoins!B3&amp;" "&amp;Besoins!C3&amp;" · multiplicateur réglable sur la feuille ""Besoins"""</f>
        <v>GRO_CDC_151B · GRO.COMPLETS · référence : 100 pc · multiplicateur réglable sur la feuille </v>
      </c>
      <c r="B2"/>
      <c r="C2"/>
      <c r="D2"/>
    </row>
    <row r="3">
      <c r="A3"/>
      <c r="B3"/>
      <c r="C3"/>
      <c r="D3"/>
    </row>
    <row r="4">
      <c r="A4" t="s" s="15">
        <v>123</v>
      </c>
      <c r="B4"/>
      <c r="C4"/>
      <c r="D4"/>
    </row>
    <row r="5">
      <c r="A5" t="s" s="16">
        <v>124</v>
      </c>
      <c r="B5" t="str" s="13">
        <f>Procedure!D2</f>
        <v>Mise en place du poste de travail — Vérifier les D.L.C., peser les denrées, sélectionner le matériel nécessaire. Laver et désinfecter le matériel et le poste de travail en suivant les protocoles.</v>
      </c>
      <c r="C5"/>
      <c r="D5"/>
    </row>
    <row r="6">
      <c r="A6" t="s" s="16">
        <v>125</v>
      </c>
      <c r="B6" t="str" s="13">
        <f>Procedure!D3</f>
        <v>Préparations préliminaires — Déconditionner les poulets suivant la procédure. Couper les cuisses de poulet en deux au niveau de la jointure. Réserver dans un bac GN 2/1 H 250 muni d'une grille égouttoir. Couvrir et stocker au froid en attente d'utilisation. Laver et désinfecter les citrons. Couper en 8 quartiers les citrons. Réserver au froid dans une calotte filmée. Trancher en rondelles, le chorizo (s'il n'est pas acheté tranché). Réserver au froid en attente d'utilisation. Dans un rondeau, réaliser 20 litres de bouillon de volaille, à partir de fond déshydraté, en se reportant aux recommandations du fabricant. Maintenir au chaud en attente d'utilisation.</v>
      </c>
      <c r="C6"/>
      <c r="D6"/>
    </row>
    <row r="7">
      <c r="A7"/>
      <c r="B7" t="s">
        <v>126</v>
      </c>
      <c r="C7" s="11">
        <f>'Besoins'!$B$2*100</f>
        <v>100</v>
      </c>
      <c r="D7" t="s">
        <v>25</v>
      </c>
    </row>
    <row r="8">
      <c r="A8"/>
      <c r="B8" t="str">
        <f>Besoins!B14</f>
        <v>CITRON Espagne cat.I 4(58-67mm)</v>
      </c>
      <c r="C8" s="11">
        <f>Besoins!E14</f>
        <v>3</v>
      </c>
      <c r="D8" t="str">
        <f>Besoins!F14</f>
        <v>kg</v>
      </c>
    </row>
    <row r="9">
      <c r="A9"/>
      <c r="B9" t="str">
        <f>Besoins!B8</f>
        <v>Chorizo bœuf et volaille halal tranché</v>
      </c>
      <c r="C9" s="11">
        <f>Besoins!E8</f>
        <v>5</v>
      </c>
      <c r="D9" t="str">
        <f>Besoins!F8</f>
        <v>kg</v>
      </c>
    </row>
    <row r="10">
      <c r="A10"/>
      <c r="B10" t="s">
        <v>127</v>
      </c>
      <c r="C10" s="11">
        <f>'Besoins'!$B$2*20</f>
        <v>20</v>
      </c>
      <c r="D10" t="s">
        <v>35</v>
      </c>
    </row>
    <row r="11">
      <c r="A11" t="s" s="16">
        <v>128</v>
      </c>
      <c r="B11" t="str" s="13">
        <f>Procedure!D4</f>
        <v>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les épices et condiments, le chorizo et les morceaux de poulet. Remuer l'ensemble à l'aide d'une écumoire assez large, pour bien mélanger les éléments. Mouiller avec le bouillon de volaille.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Couvrir. Étager les bacs sur l'échelle de four. Enfourner et cuire durant 45 minutes.</v>
      </c>
      <c r="C11"/>
      <c r="D11"/>
    </row>
    <row r="12">
      <c r="A12"/>
      <c r="B12" t="str">
        <f>Besoins!B13</f>
        <v>MARGARINE 60% MG 100% végétale pain 500g</v>
      </c>
      <c r="C12" s="11">
        <f>Besoins!E13</f>
        <v>1</v>
      </c>
      <c r="D12" t="str">
        <f>Besoins!F13</f>
        <v>kg</v>
      </c>
    </row>
    <row r="13">
      <c r="A13"/>
      <c r="B13" t="s">
        <v>129</v>
      </c>
      <c r="C13" s="11">
        <f>'Besoins'!$B$2*100</f>
        <v>100</v>
      </c>
      <c r="D13" t="s">
        <v>25</v>
      </c>
    </row>
    <row r="14">
      <c r="A14"/>
      <c r="B14" t="str">
        <f>Besoins!B16</f>
        <v>Riz long étuvé</v>
      </c>
      <c r="C14" s="11">
        <f>Besoins!E16</f>
        <v>10</v>
      </c>
      <c r="D14" t="str">
        <f>Besoins!F16</f>
        <v>kg</v>
      </c>
    </row>
    <row r="15">
      <c r="A15"/>
      <c r="B15" t="str">
        <f>Besoins!B17</f>
        <v>Sel fin de cuisine</v>
      </c>
      <c r="C15" s="11">
        <f>Besoins!E17</f>
        <v>0.073</v>
      </c>
      <c r="D15" t="str">
        <f>Besoins!F17</f>
        <v>kg</v>
      </c>
    </row>
    <row r="16">
      <c r="A16"/>
      <c r="B16" t="str">
        <f>Besoins!B10</f>
        <v>Poivre noir moulu</v>
      </c>
      <c r="C16" s="11">
        <f>Besoins!E10</f>
        <v>0.007</v>
      </c>
      <c r="D16" t="str">
        <f>Besoins!F10</f>
        <v>kg</v>
      </c>
    </row>
    <row r="17">
      <c r="A17" t="s" s="16">
        <v>130</v>
      </c>
      <c r="B17" t="str" s="13">
        <f>Procedure!D5</f>
        <v>Dresser et servir — Servir la paëlla à l'assiette, accompagnée d'un quartier de citron. Prendre soin de servir 2 morceaux de poulet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v>
      </c>
      <c r="C17"/>
      <c r="D17"/>
    </row>
    <row r="18">
      <c r="A18"/>
      <c r="B18"/>
      <c r="C18"/>
      <c r="D18"/>
    </row>
    <row r="19">
      <c r="A19" t="s" s="15">
        <v>131</v>
      </c>
      <c r="B19"/>
      <c r="C19"/>
      <c r="D19"/>
    </row>
    <row r="20">
      <c r="A20" t="s" s="16">
        <v>124</v>
      </c>
      <c r="B20" t="str" s="13">
        <f>Procedure!D6</f>
        <v>Préparations préliminaires — Déconditionner les produits surgelés suivant la procédure. Réserver au froid séparément les produits, dans des bacs GN 1/1 couverts. Laver et désinfecter les tomates. Retirer le pédoncule et couper les tomates en quartiers.</v>
      </c>
      <c r="C20"/>
      <c r="D20"/>
    </row>
    <row r="21">
      <c r="A21"/>
      <c r="B21" t="str">
        <f>Besoins!B20</f>
        <v>Oignons émincés surgelés</v>
      </c>
      <c r="C21" s="11">
        <f>Besoins!E20</f>
        <v>4</v>
      </c>
      <c r="D21" t="str">
        <f>Besoins!F20</f>
        <v>kg</v>
      </c>
    </row>
    <row r="22">
      <c r="A22"/>
      <c r="B22" t="str">
        <f>Besoins!B22</f>
        <v>Poivrons verts rouges en lanières surgelés</v>
      </c>
      <c r="C22" s="11">
        <f>Besoins!E22</f>
        <v>2.5</v>
      </c>
      <c r="D22" t="str">
        <f>Besoins!F22</f>
        <v>kg</v>
      </c>
    </row>
    <row r="23">
      <c r="A23"/>
      <c r="B23" t="str">
        <f>Besoins!B19</f>
        <v>Haricots plats d'Espagne surgeles</v>
      </c>
      <c r="C23" s="11">
        <f>Besoins!E19</f>
        <v>2</v>
      </c>
      <c r="D23" t="str">
        <f>Besoins!F19</f>
        <v>kg</v>
      </c>
    </row>
    <row r="24">
      <c r="A24"/>
      <c r="B24" t="str">
        <f>Besoins!B21</f>
        <v>Petits pois doux très fins surgelés</v>
      </c>
      <c r="C24" s="11">
        <f>Besoins!E21</f>
        <v>2</v>
      </c>
      <c r="D24" t="str">
        <f>Besoins!F21</f>
        <v>kg</v>
      </c>
    </row>
    <row r="25">
      <c r="A25"/>
      <c r="B25" t="str">
        <f>Besoins!B18</f>
        <v>Ail haché IQF</v>
      </c>
      <c r="C25" s="11">
        <f>Besoins!E18</f>
        <v>0.2</v>
      </c>
      <c r="D25" t="str">
        <f>Besoins!F18</f>
        <v>kg</v>
      </c>
    </row>
    <row r="26">
      <c r="A26"/>
      <c r="B26" t="str">
        <f>Besoins!B15</f>
        <v>TOMATE ronde Maroc cat.I 67-82mm</v>
      </c>
      <c r="C26" s="11">
        <f>Besoins!E15</f>
        <v>4</v>
      </c>
      <c r="D26" t="str">
        <f>Besoins!F15</f>
        <v>kg</v>
      </c>
    </row>
    <row r="27">
      <c r="A27" t="s" s="16">
        <v>125</v>
      </c>
      <c r="B27" t="str" s="13">
        <f>Procedure!D7</f>
        <v>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v>
      </c>
      <c r="C27"/>
      <c r="D27"/>
    </row>
    <row r="28">
      <c r="A28"/>
      <c r="B28" t="s">
        <v>132</v>
      </c>
      <c r="C28" s="11">
        <f>'Besoins'!$B$2*2</f>
        <v>2</v>
      </c>
      <c r="D28" t="s">
        <v>35</v>
      </c>
    </row>
    <row r="29">
      <c r="A29"/>
      <c r="B29" t="str">
        <f>Besoins!B9</f>
        <v>Épices paëlla (type Spigol / Rizdor)</v>
      </c>
      <c r="C29" s="11">
        <f>Besoins!E9</f>
        <v>0.016</v>
      </c>
      <c r="D29" t="str">
        <f>Besoins!F9</f>
        <v>kg</v>
      </c>
    </row>
    <row r="30">
      <c r="A30"/>
      <c r="B30"/>
      <c r="C30"/>
      <c r="D30"/>
    </row>
    <row r="31">
      <c r="A31" t="s" s="15">
        <v>133</v>
      </c>
      <c r="B31"/>
      <c r="C31"/>
      <c r="D31"/>
    </row>
    <row r="32">
      <c r="A32" t="s" s="16">
        <v>124</v>
      </c>
      <c r="B32" t="str" s="13">
        <f>"[DISSOUDRE] "&amp;Procedure!D8</f>
        <v>[DISSOUDRE] Délayer la poudre dans l'eau froide en fouettant, puis porter à ébullition en remuant régulièrement.</v>
      </c>
      <c r="C32"/>
      <c r="D32"/>
    </row>
    <row r="33">
      <c r="A33"/>
      <c r="B33" t="str">
        <f>Besoins!B7</f>
        <v>Eau (robinet - moy. France 2026)</v>
      </c>
      <c r="C33" s="11">
        <f>Besoins!E7</f>
        <v>19.6</v>
      </c>
      <c r="D33" t="str">
        <f>Besoins!F7</f>
        <v>lt</v>
      </c>
    </row>
    <row r="34">
      <c r="A34"/>
      <c r="B34" t="str">
        <f>Besoins!B11</f>
        <v>Bouillon de Volaille déshydraté (Knorr Professional)</v>
      </c>
      <c r="C34" s="11">
        <f>Besoins!E11</f>
        <v>0.4</v>
      </c>
      <c r="D34" t="str">
        <f>Besoins!F11</f>
        <v>kg</v>
      </c>
    </row>
    <row r="35">
      <c r="A35"/>
      <c r="B35"/>
      <c r="C35"/>
      <c r="D35"/>
    </row>
    <row r="36">
      <c r="A36" t="s" s="17">
        <v>22</v>
      </c>
      <c r="B36"/>
      <c r="C36"/>
      <c r="D36"/>
    </row>
  </sheetData>
  <sheetProtection sheet="1" formatRows="0" formatColumns="0"/>
  <mergeCells count="13">
    <mergeCell ref="A1:D1"/>
    <mergeCell ref="A2:D2"/>
    <mergeCell ref="A4:D4"/>
    <mergeCell ref="B5:D5"/>
    <mergeCell ref="B6:D6"/>
    <mergeCell ref="B11:D11"/>
    <mergeCell ref="B17:D17"/>
    <mergeCell ref="A19:D19"/>
    <mergeCell ref="B20:D20"/>
    <mergeCell ref="B27:D27"/>
    <mergeCell ref="A31:D31"/>
    <mergeCell ref="B32:D32"/>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2026-10-30T13:39:00Z</dcterms:created>
  <dc:title>PAËLLA VALENCIENNE (TERRE)</dc:title>
  <dc:subject/>
  <dc:creator>CUIS.web</dc:creator>
  <cp:lastModifiedBy/>
  <cp:keywords/>
  <dc:description>Export automatique — moteur récursif d'origine : Bernard Vandendaele</dc:description>
  <cp:category/>
  <dc:language>en-US</dc:language>
  <dcterms:modified xsi:type="dcterms:W3CDTF">2026-10-30T13:39:00Z</dcterms:modified>
  <cp:revision>1</cp:revision>
</cp:coreProperties>
</file>