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<sst xmlns="http://schemas.openxmlformats.org/spreadsheetml/2006/main" count="97" uniqueCount="97">
  <si>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</si>
  <si>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</si>
  <si>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</si>
  <si>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</si>
  <si>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</si>
  <si>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</si>
  <si>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</si>
  <si>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</si>
  <si>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</si>
  <si>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</si>
  <si>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</si>
  <si>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</si>
  <si>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</si>
  <si>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</si>
  <si>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</si>
  <si>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</si>
  <si>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</si>
  <si>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</si>
  <si>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</si>
  <si>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</si>
  <si>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</si>
  <si>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</si>
  <si>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</si>
  <si>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</si>
  <si>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</si>
  <si>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</si>
  <si>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</si>
  <si>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</si>
  <si>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</si>
  <si>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</si>
  <si>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</si>
  <si>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</si>
  <si>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</si>
  <si>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</si>
  <si>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</si>
  <si>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</si>
  <si>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</si>
  <si>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</si>
  <si>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</si>
  <si>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</si>
  <si>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</si>
  <si>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</si>
  <si>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</si>
  <si>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</si>
  <si>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</si>
  <si>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</si>
  <si>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</si>
  <si>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</si>
  <si>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</si>
  <si>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</si>
  <si>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</si>
  <si>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</si>
  <si>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</si>
  <si>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</si>
  <si>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</si>
  <si>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</si>
  <si>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</si>
  <si>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</si>
  <si>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</si>
  <si>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</si>
  <si>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</si>
  <si>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</si>
  <si>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</si>
  <si>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</si>
  <si>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</si>
  <si>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</si>
  <si>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</si>
  <si>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</si>
  <si>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</si>
  <si>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Viande hachée 20% MG IQF UE</t>
  </si>
  <si>
    <t>matiere</t>
  </si>
  <si>
    <t xml:space="preserve">    ↳ Oignons émincés surgelés</t>
  </si>
  <si>
    <t xml:space="preserve">    ↳ Ails pelés 4G</t>
  </si>
  <si>
    <t xml:space="preserve">    ↳ VIN BLANC CUISSON (L) (conv.)</t>
  </si>
  <si>
    <t>conversion</t>
  </si>
  <si>
    <t xml:space="preserve">    ↳ Fond brun de veau reconstitue (collectivite)</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</si>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</sst>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15.5</v>
      </c>
      <c r="C3" t="s" s="5">
        <v>3</v>
      </c>
      <c r="D3"/>
      <c r="E3"/>
      <c r="F3"/>
    </row>
    <row r="4">
      <c r="A4" t="s">
        <v>4</v>
      </c>
      <c r="B4" s="6">
        <f>$B$2*B3</f>
        <v>15.5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3</v>
      </c>
      <c r="G7" s="8">
        <f>E7*0.0043</f>
        <v>0.041925</v>
      </c>
    </row>
    <row r="8">
      <c r="A8" t="s">
        <v>15</v>
      </c>
      <c r="B8" t="s">
        <v>16</v>
      </c>
      <c r="C8" t="s">
        <v>17</v>
      </c>
      <c r="D8" s="4">
        <v>0.3</v>
      </c>
      <c r="E8" s="6">
        <f>D8*$B$2</f>
        <v>0.3</v>
      </c>
      <c r="F8" t="s">
        <v>18</v>
      </c>
      <c r="G8" s="8">
        <f>E8*24.02</f>
        <v>7.206</v>
      </c>
    </row>
    <row r="9">
      <c r="A9" t="s">
        <v>19</v>
      </c>
      <c r="B9" t="s">
        <v>20</v>
      </c>
      <c r="C9" t="s">
        <v>21</v>
      </c>
      <c r="D9" s="4">
        <v>0.5</v>
      </c>
      <c r="E9" s="6">
        <f>D9*$B$2</f>
        <v>0.5</v>
      </c>
      <c r="F9" t="s">
        <v>22</v>
      </c>
      <c r="G9" s="8">
        <f>E9*12.6</f>
        <v>6.3</v>
      </c>
    </row>
    <row r="10">
      <c r="A10" t="s">
        <v>23</v>
      </c>
      <c r="B10" t="s">
        <v>24</v>
      </c>
      <c r="C10" t="s">
        <v>25</v>
      </c>
      <c r="D10" s="4">
        <v>2</v>
      </c>
      <c r="E10" s="6">
        <f>D10*$B$2</f>
        <v>2</v>
      </c>
      <c r="F10" t="s">
        <v>22</v>
      </c>
      <c r="G10" s="8">
        <f>E10*2.645</f>
        <v>5.29</v>
      </c>
    </row>
    <row r="11">
      <c r="A11" t="s">
        <v>26</v>
      </c>
      <c r="B11" t="s">
        <v>27</v>
      </c>
      <c r="C11" t="s">
        <v>28</v>
      </c>
      <c r="D11" s="4">
        <v>0.007</v>
      </c>
      <c r="E11" s="6">
        <f>D11*$B$2</f>
        <v>0.007</v>
      </c>
      <c r="F11" t="s">
        <v>29</v>
      </c>
      <c r="G11" s="8">
        <f>E11*12.5</f>
        <v>0.0875</v>
      </c>
    </row>
    <row r="12">
      <c r="A12" t="s">
        <v>30</v>
      </c>
      <c r="B12" t="s">
        <v>31</v>
      </c>
      <c r="C12" t="s">
        <v>32</v>
      </c>
      <c r="D12" s="4">
        <v>0.015</v>
      </c>
      <c r="E12" s="6">
        <f>D12*$B$2</f>
        <v>0.015</v>
      </c>
      <c r="F12" t="s">
        <v>29</v>
      </c>
      <c r="G12" s="8">
        <f>E12*9.5</f>
        <v>0.1425</v>
      </c>
    </row>
    <row r="13">
      <c r="A13" t="s">
        <v>33</v>
      </c>
      <c r="B13" t="s">
        <v>34</v>
      </c>
      <c r="C13" t="s">
        <v>35</v>
      </c>
      <c r="D13" s="4">
        <v>0.25</v>
      </c>
      <c r="E13" s="6">
        <f>D13*$B$2</f>
        <v>0.25</v>
      </c>
      <c r="F13" t="s">
        <v>29</v>
      </c>
      <c r="G13" s="8">
        <f>E13*19.69</f>
        <v>4.9225</v>
      </c>
    </row>
    <row r="14">
      <c r="A14" t="s">
        <v>36</v>
      </c>
      <c r="B14" t="s">
        <v>37</v>
      </c>
      <c r="C14" t="s">
        <v>38</v>
      </c>
      <c r="D14" s="4">
        <v>0.5</v>
      </c>
      <c r="E14" s="6">
        <f>D14*$B$2</f>
        <v>0.5</v>
      </c>
      <c r="F14" t="s">
        <v>3</v>
      </c>
      <c r="G14" s="8">
        <f>E14*1.05</f>
        <v>0.525</v>
      </c>
    </row>
    <row r="15">
      <c r="A15" t="s">
        <v>39</v>
      </c>
      <c r="B15" t="s">
        <v>40</v>
      </c>
      <c r="C15" t="s">
        <v>41</v>
      </c>
      <c r="D15" s="4">
        <v>0.2</v>
      </c>
      <c r="E15" s="6">
        <f>D15*$B$2</f>
        <v>0.2</v>
      </c>
      <c r="F15" t="s">
        <v>29</v>
      </c>
      <c r="G15" s="8">
        <f>E15*8.11</f>
        <v>1.622</v>
      </c>
    </row>
    <row r="16">
      <c r="A16" t="s">
        <v>42</v>
      </c>
      <c r="B16" t="s">
        <v>43</v>
      </c>
      <c r="C16" t="s">
        <v>44</v>
      </c>
      <c r="D16" s="4">
        <v>0.073</v>
      </c>
      <c r="E16" s="6">
        <f>D16*$B$2</f>
        <v>0.073</v>
      </c>
      <c r="F16" t="s">
        <v>29</v>
      </c>
      <c r="G16" s="8">
        <f>E16*0.35</f>
        <v>0.02555</v>
      </c>
    </row>
    <row r="17">
      <c r="A17" t="s">
        <v>45</v>
      </c>
      <c r="B17" t="s">
        <v>46</v>
      </c>
      <c r="C17" t="s">
        <v>47</v>
      </c>
      <c r="D17" s="4">
        <v>2.5</v>
      </c>
      <c r="E17" s="6">
        <f>D17*$B$2</f>
        <v>2.5</v>
      </c>
      <c r="F17" t="s">
        <v>29</v>
      </c>
      <c r="G17" s="8">
        <f>E17*3.89</f>
        <v>9.725</v>
      </c>
    </row>
    <row r="18">
      <c r="A18" t="s">
        <v>48</v>
      </c>
      <c r="B18" t="s">
        <v>49</v>
      </c>
      <c r="C18" t="s">
        <v>50</v>
      </c>
      <c r="D18" s="4">
        <v>12</v>
      </c>
      <c r="E18" s="6">
        <f>D18*$B$2</f>
        <v>12</v>
      </c>
      <c r="F18" t="s">
        <v>29</v>
      </c>
      <c r="G18" s="8">
        <f>E18*23.7</f>
        <v>284.4</v>
      </c>
    </row>
    <row r="19">
      <c r="A19"/>
      <c r="B19"/>
      <c r="C19"/>
      <c r="D19"/>
      <c r="E19"/>
      <c r="F19" t="s" s="9">
        <v>51</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Désinfecter le matériel et le poste de travail suivant la procédure.</t>
        </is>
      </c>
      <c r="E2" t="s" s="11"/>
      <c r="F2"/>
    </row>
    <row r="3">
      <c r="A3" t="s">
        <v>58</v>
      </c>
      <c r="B3">
        <v>2</v>
      </c>
      <c r="C3"/>
      <c r="D3" t="inlineStr" s="11">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1"/>
      <c r="F3"/>
    </row>
    <row r="4">
      <c r="A4" t="s">
        <v>58</v>
      </c>
      <c r="B4">
        <v>3</v>
      </c>
      <c r="C4"/>
      <c r="D4" t="inlineStr" s="11">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1"/>
      <c r="F4"/>
    </row>
    <row r="5">
      <c r="A5" t="s">
        <v>58</v>
      </c>
      <c r="B5">
        <v>4</v>
      </c>
      <c r="C5"/>
      <c r="D5" t="inlineStr" s="11">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1"/>
      <c r="F5"/>
    </row>
    <row r="6">
      <c r="A6" t="s">
        <v>58</v>
      </c>
      <c r="B6">
        <v>5</v>
      </c>
      <c r="C6"/>
      <c r="D6" t="inlineStr" s="11">
        <is>
          <t>Finition — Débarrasser la sauce bolognaise en bacs de service. Contrôler la température au cœur suivant la procédure de fin de cuisson. Stocker en armoire chaude et maintenir à +63°C en attente de consommation.</t>
        </is>
      </c>
      <c r="E6" t="s" s="11"/>
      <c r="F6"/>
    </row>
    <row r="7">
      <c r="A7" t="s">
        <v>59</v>
      </c>
      <c r="B7">
        <v>1</v>
      </c>
      <c r="C7" t="s">
        <v>60</v>
      </c>
      <c r="D7" t="s" s="11">
        <v>61</v>
      </c>
      <c r="E7" t="s" s="11"/>
      <c r="F7"/>
    </row>
    <row r="8">
      <c r="A8" t="s">
        <v>62</v>
      </c>
      <c r="B8"/>
      <c r="C8"/>
      <c r="D8"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63</v>
      </c>
      <c r="B9"/>
      <c r="C9"/>
      <c r="D9"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'Besoins'!$B$2*15.5</f>
        <v>15.5</v>
      </c>
      <c r="E2" t="s">
        <v>3</v>
      </c>
    </row>
    <row r="3">
      <c r="A3">
        <v>1</v>
      </c>
      <c r="B3" t="s">
        <v>69</v>
      </c>
      <c r="C3" t="s">
        <v>70</v>
      </c>
      <c r="D3" s="6">
        <f>'Besoins'!$B$2*12</f>
        <v>12</v>
      </c>
      <c r="E3" t="s">
        <v>29</v>
      </c>
    </row>
    <row r="4">
      <c r="A4">
        <v>1</v>
      </c>
      <c r="B4" t="s">
        <v>71</v>
      </c>
      <c r="C4" t="s">
        <v>70</v>
      </c>
      <c r="D4" s="6">
        <f>'Besoins'!$B$2*2.5</f>
        <v>2.5</v>
      </c>
      <c r="E4" t="s">
        <v>29</v>
      </c>
    </row>
    <row r="5">
      <c r="A5">
        <v>1</v>
      </c>
      <c r="B5" t="s">
        <v>72</v>
      </c>
      <c r="C5" t="s">
        <v>70</v>
      </c>
      <c r="D5" s="6">
        <f>'Besoins'!$B$2*0.2</f>
        <v>0.2</v>
      </c>
      <c r="E5" t="s">
        <v>29</v>
      </c>
    </row>
    <row r="6">
      <c r="A6">
        <v>1</v>
      </c>
      <c r="B6" t="s">
        <v>73</v>
      </c>
      <c r="C6" t="s">
        <v>74</v>
      </c>
      <c r="D6" s="6">
        <f>'Besoins'!$B$2*3</f>
        <v>3</v>
      </c>
      <c r="E6" t="s">
        <v>3</v>
      </c>
    </row>
    <row r="7">
      <c r="A7">
        <v>1</v>
      </c>
      <c r="B7" t="s">
        <v>75</v>
      </c>
      <c r="C7" t="s">
        <v>68</v>
      </c>
      <c r="D7" s="6">
        <f>'Besoins'!$B$2*10</f>
        <v>10</v>
      </c>
      <c r="E7" t="s">
        <v>3</v>
      </c>
    </row>
    <row r="8">
      <c r="A8">
        <v>2</v>
      </c>
      <c r="B8" t="s">
        <v>76</v>
      </c>
      <c r="C8" t="s">
        <v>70</v>
      </c>
      <c r="D8" s="6">
        <f>'Besoins'!$B$2*9.75</f>
        <v>9.75</v>
      </c>
      <c r="E8" t="s">
        <v>3</v>
      </c>
    </row>
    <row r="9">
      <c r="A9">
        <v>2</v>
      </c>
      <c r="B9" t="s">
        <v>77</v>
      </c>
      <c r="C9" t="s">
        <v>70</v>
      </c>
      <c r="D9" s="6">
        <f>'Besoins'!$B$2*0.25</f>
        <v>0.25</v>
      </c>
      <c r="E9" t="s">
        <v>29</v>
      </c>
    </row>
    <row r="10">
      <c r="A10">
        <v>1</v>
      </c>
      <c r="B10" t="s">
        <v>78</v>
      </c>
      <c r="C10" t="s">
        <v>68</v>
      </c>
      <c r="D10" s="6">
        <f>'Besoins'!$B$2*2</f>
        <v>2</v>
      </c>
      <c r="E10" t="s">
        <v>22</v>
      </c>
    </row>
    <row r="11">
      <c r="A11">
        <v>2</v>
      </c>
      <c r="B11" t="s">
        <v>79</v>
      </c>
      <c r="C11" t="s">
        <v>68</v>
      </c>
      <c r="D11" s="6">
        <f>'Besoins'!$B$2*4.6</f>
        <v>4.6</v>
      </c>
      <c r="E11" t="s">
        <v>29</v>
      </c>
    </row>
    <row r="12">
      <c r="A12">
        <v>3</v>
      </c>
      <c r="B12" t="s">
        <v>80</v>
      </c>
      <c r="C12" t="s">
        <v>70</v>
      </c>
      <c r="D12" s="6">
        <f>'Besoins'!$B$2*2</f>
        <v>2</v>
      </c>
      <c r="E12" t="s">
        <v>22</v>
      </c>
    </row>
    <row r="13">
      <c r="A13">
        <v>1</v>
      </c>
      <c r="B13" t="s">
        <v>81</v>
      </c>
      <c r="C13" t="s">
        <v>70</v>
      </c>
      <c r="D13" s="6">
        <f>'Besoins'!$B$2*0.5</f>
        <v>0.5</v>
      </c>
      <c r="E13" t="s">
        <v>29</v>
      </c>
    </row>
    <row r="14">
      <c r="A14">
        <v>1</v>
      </c>
      <c r="B14" t="s">
        <v>82</v>
      </c>
      <c r="C14" t="s">
        <v>70</v>
      </c>
      <c r="D14" s="6">
        <f>'Besoins'!$B$2*0.5</f>
        <v>0.5</v>
      </c>
      <c r="E14" t="s">
        <v>3</v>
      </c>
    </row>
    <row r="15">
      <c r="A15">
        <v>1</v>
      </c>
      <c r="B15" t="s">
        <v>83</v>
      </c>
      <c r="C15" t="s">
        <v>70</v>
      </c>
      <c r="D15" s="6">
        <f>'Besoins'!$B$2*0.015</f>
        <v>0.015</v>
      </c>
      <c r="E15" t="s">
        <v>29</v>
      </c>
    </row>
    <row r="16">
      <c r="A16">
        <v>1</v>
      </c>
      <c r="B16" t="s">
        <v>84</v>
      </c>
      <c r="C16" t="s">
        <v>70</v>
      </c>
      <c r="D16" s="6">
        <f>'Besoins'!$B$2*0.073</f>
        <v>0.073</v>
      </c>
      <c r="E16" t="s">
        <v>29</v>
      </c>
    </row>
    <row r="17">
      <c r="A17">
        <v>1</v>
      </c>
      <c r="B17" t="s">
        <v>85</v>
      </c>
      <c r="C17" t="s">
        <v>70</v>
      </c>
      <c r="D17" s="6">
        <f>'Besoins'!$B$2*0.007</f>
        <v>0.007</v>
      </c>
      <c r="E17"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86</v>
      </c>
      <c r="B1"/>
      <c r="C1"/>
      <c r="D1"/>
    </row>
    <row r="2">
      <c r="A2" t="str" s="12">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la procédure.</v>
      </c>
      <c r="C5"/>
      <c r="D5"/>
    </row>
    <row r="6">
      <c r="A6" t="s" s="14">
        <v>89</v>
      </c>
      <c r="B6" t="str" s="11">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4">
        <v>90</v>
      </c>
      <c r="B7" t="str" s="11">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4">
        <v>91</v>
      </c>
      <c r="B8" t="str" s="11">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4">
        <v>92</v>
      </c>
      <c r="B9" t="str" s="11">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3">
        <v>93</v>
      </c>
      <c r="B11"/>
      <c r="C11"/>
      <c r="D11"/>
    </row>
    <row r="12">
      <c r="A12" t="s" s="14">
        <v>88</v>
      </c>
      <c r="B12" t="str" s="11">
        <f>"[DISSOUDRE] "&amp;Procedure!D7</f>
        <v>[DISSOUDRE] Délayer la poudre dans l'eau froide en fouettant, puis porter à ébullition en remuant régulièrement.</v>
      </c>
      <c r="C12"/>
      <c r="D12"/>
    </row>
    <row r="13">
      <c r="A13"/>
      <c r="B13" t="str">
        <f>Besoins!B7</f>
        <v>Eau (robinet - moy. France 2026)</v>
      </c>
      <c r="C13" s="6">
        <f>Besoins!E7</f>
        <v>9.75</v>
      </c>
      <c r="D13" t="str">
        <f>Besoins!F7</f>
        <v>lt</v>
      </c>
    </row>
    <row r="14">
      <c r="A14"/>
      <c r="B14" t="str">
        <f>Besoins!B13</f>
        <v>Fonds Brun Lié (Knorr Professional)</v>
      </c>
      <c r="C14" s="6">
        <f>Besoins!E13</f>
        <v>0.25</v>
      </c>
      <c r="D14" t="str">
        <f>Besoins!F13</f>
        <v>kg</v>
      </c>
    </row>
    <row r="15">
      <c r="A15"/>
      <c r="B15"/>
      <c r="C15"/>
      <c r="D15"/>
    </row>
    <row r="16">
      <c r="A16" t="s" s="13">
        <v>94</v>
      </c>
      <c r="B16"/>
      <c r="C16"/>
      <c r="D16"/>
    </row>
    <row r="17">
      <c r="A17"/>
      <c r="B17"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3">
        <v>95</v>
      </c>
      <c r="B19"/>
      <c r="C19"/>
      <c r="D19"/>
    </row>
    <row r="20">
      <c r="A20"/>
      <c r="B20"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6">
        <v>96</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2026-10-30T13:53:25Z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2026-10-30T13:53:25Z</dcterms:modified>
  <cp:revision>1</cp:revision>
</cp:coreProperties>
</file>