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<sst xmlns="http://schemas.openxmlformats.org/spreadsheetml/2006/main" count="95" uniqueCount="95">
  <si>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</si>
  <si>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</si>
  <si>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</si>
  <si>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</si>
  <si>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</si>
  <si>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</si>
  <si>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</si>
  <si>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</si>
  <si>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</si>
  <si>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</si>
  <si>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</si>
  <si>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</si>
  <si>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</si>
  <si>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</si>
  <si>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</si>
  <si>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</si>
  <si>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</si>
  <si>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</si>
  <si>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</si>
  <si>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</si>
  <si>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</si>
  <si>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</si>
  <si>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</si>
  <si>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</si>
  <si>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Huiles végétales</t>
  </si>
  <si>
    <t>u</t>
  </si>
  <si>
    <t>RNM57224806</t>
  </si>
  <si>
    <t>MARGARINE 60% MG 100% végétale pain 500g</t>
  </si>
  <si>
    <t>Produits laitiers et œufs</t>
  </si>
  <si>
    <t>00000048</t>
  </si>
  <si>
    <t>BEURRE</t>
  </si>
  <si>
    <t>Beurres et margarines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</si>
  <si>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</si>
  <si>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</si>
  <si>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</si>
  <si>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</si>
  <si>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</si>
  <si>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</si>
  <si>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</si>
  <si>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</si>
  <si>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</si>
  <si>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</si>
  <si>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</si>
  <si>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</si>
  <si>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</si>
  <si>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</si>
  <si>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</si>
  <si>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</si>
  <si>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</si>
  <si>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</si>
  <si>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Recette</t>
  </si>
  <si>
    <t>#</t>
  </si>
  <si>
    <t>Verbe</t>
  </si>
  <si>
    <t>Étape</t>
  </si>
  <si>
    <t>Précision technique</t>
  </si>
  <si>
    <t>Durée</t>
  </si>
  <si>
    <t>HACHIS DE BŒUF À LA PURÉE PARMENTIER</t>
  </si>
  <si>
    <t>Servir — Servir 12 portions par bac GN. Accompagner le hachis Parmentier avec une salade verte agrémentée d'une sauce moutarde à l'échalote.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</si>
  <si>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</si>
  <si>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</si>
  <si>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</si>
  <si>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</si>
  <si>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</si>
  <si>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</si>
  <si>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</si>
  <si>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Purée de pommes de terre reconstituée (nature)</t>
  </si>
  <si>
    <t xml:space="preserve">    ↳ Bœuf haché égrenée surgelé BIO 15%MG</t>
  </si>
  <si>
    <t>matiere</t>
  </si>
  <si>
    <t xml:space="preserve">    ↳ BEURRE</t>
  </si>
  <si>
    <t xml:space="preserve">        ↳ Purée de pommes de terre en flocons nature (sans lait)</t>
  </si>
  <si>
    <t xml:space="preserve">        ↳ Eau (robinet - moy. France 2026)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</si>
  <si>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</si>
  <si>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</si>
  <si>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</si>
  <si>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</si>
  <si>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</si>
  <si>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</si>
  <si>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 (conv.)</t>
  </si>
  <si>
    <t>conversion</t>
  </si>
  <si>
    <t xml:space="preserve">    ↳ MARGARINE 60% MG 100% végétale pain 500g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</si>
  <si>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</si>
  <si>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</si>
  <si>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</si>
  <si>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</si>
  <si>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</si>
  <si>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</si>
  <si>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</si>
  <si>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</si>
  <si>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 xml:space="preserve">    Purée de pommes de terre reconstituée (nature)</t>
  </si>
  <si>
    <t>5.</t>
  </si>
  <si>
    <t>6.</t>
  </si>
  <si>
    <t>7.</t>
  </si>
  <si>
    <t>8.</t>
  </si>
  <si>
    <t>↳ Purée de pommes de terre reconstituée (nature)  GRO-PUREE-PDT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</si>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</sst>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</v>
      </c>
      <c r="E7" s="6">
        <f>D7*$B$2</f>
        <v>20</v>
      </c>
      <c r="F7" t="s">
        <v>15</v>
      </c>
      <c r="G7" s="8">
        <f>E7*0.0043</f>
        <v>0.086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8">
        <f>E8*20</f>
        <v>0.2</v>
      </c>
    </row>
    <row r="9">
      <c r="A9" t="s">
        <v>20</v>
      </c>
      <c r="B9" t="s">
        <v>21</v>
      </c>
      <c r="C9" t="s">
        <v>18</v>
      </c>
      <c r="D9" s="4">
        <v>0.007</v>
      </c>
      <c r="E9" s="6">
        <f>D9*$B$2</f>
        <v>0.007</v>
      </c>
      <c r="F9" t="s">
        <v>19</v>
      </c>
      <c r="G9" s="8">
        <f>E9*12.5</f>
        <v>0.0875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8">
        <f>E10*20.35</f>
        <v>2.035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19</v>
      </c>
      <c r="G11" s="8">
        <f>E11*3.5</f>
        <v>3.5</v>
      </c>
    </row>
    <row r="12">
      <c r="A12" t="s" s="9">
        <v>29</v>
      </c>
      <c r="B12" t="s">
        <v>30</v>
      </c>
      <c r="C12" t="s">
        <v>31</v>
      </c>
      <c r="D12" s="4">
        <v>1.5</v>
      </c>
      <c r="E12" s="6">
        <f>D12*$B$2</f>
        <v>1.5</v>
      </c>
      <c r="F12" t="s">
        <v>19</v>
      </c>
      <c r="G12" s="8">
        <f>E12*3.9514</f>
        <v>5.9271</v>
      </c>
    </row>
    <row r="13">
      <c r="A13" t="s">
        <v>32</v>
      </c>
      <c r="B13" t="s">
        <v>33</v>
      </c>
      <c r="C13" t="s">
        <v>34</v>
      </c>
      <c r="D13" s="4">
        <v>2</v>
      </c>
      <c r="E13" s="6">
        <f>D13*$B$2</f>
        <v>2</v>
      </c>
      <c r="F13" t="s">
        <v>19</v>
      </c>
      <c r="G13" s="8">
        <f>E13*7.2</f>
        <v>14.4</v>
      </c>
    </row>
    <row r="14">
      <c r="A14" t="s">
        <v>35</v>
      </c>
      <c r="B14" t="s">
        <v>36</v>
      </c>
      <c r="C14" t="s">
        <v>37</v>
      </c>
      <c r="D14" s="4">
        <v>5</v>
      </c>
      <c r="E14" s="6">
        <f>D14*$B$2</f>
        <v>5</v>
      </c>
      <c r="F14" t="s">
        <v>19</v>
      </c>
      <c r="G14" s="8">
        <f>E14*3.08</f>
        <v>15.4</v>
      </c>
    </row>
    <row r="15">
      <c r="A15" t="s">
        <v>38</v>
      </c>
      <c r="B15" t="s">
        <v>39</v>
      </c>
      <c r="C15" t="s">
        <v>40</v>
      </c>
      <c r="D15" s="4">
        <v>0.073</v>
      </c>
      <c r="E15" s="6">
        <f>D15*$B$2</f>
        <v>0.073</v>
      </c>
      <c r="F15" t="s">
        <v>19</v>
      </c>
      <c r="G15" s="8">
        <f>E15*0.35</f>
        <v>0.02555</v>
      </c>
    </row>
    <row r="16">
      <c r="A16" t="s">
        <v>41</v>
      </c>
      <c r="B16" t="s">
        <v>42</v>
      </c>
      <c r="C16" t="s">
        <v>43</v>
      </c>
      <c r="D16" s="4">
        <v>0.2</v>
      </c>
      <c r="E16" s="6">
        <f>D16*$B$2</f>
        <v>0.2</v>
      </c>
      <c r="F16" t="s">
        <v>19</v>
      </c>
      <c r="G16" s="8">
        <f>E16*9.26</f>
        <v>1.852</v>
      </c>
    </row>
    <row r="17">
      <c r="A17" t="s">
        <v>44</v>
      </c>
      <c r="B17" t="s">
        <v>45</v>
      </c>
      <c r="C17" t="s">
        <v>43</v>
      </c>
      <c r="D17" s="4">
        <v>5</v>
      </c>
      <c r="E17" s="6">
        <f>D17*$B$2</f>
        <v>5</v>
      </c>
      <c r="F17" t="s">
        <v>19</v>
      </c>
      <c r="G17" s="8">
        <f>E17*0.95</f>
        <v>4.75</v>
      </c>
    </row>
    <row r="18">
      <c r="A18" t="s">
        <v>46</v>
      </c>
      <c r="B18" t="s">
        <v>47</v>
      </c>
      <c r="C18" t="s">
        <v>48</v>
      </c>
      <c r="D18" s="4">
        <v>15</v>
      </c>
      <c r="E18" s="6">
        <f>D18*$B$2</f>
        <v>15</v>
      </c>
      <c r="F18" t="s">
        <v>19</v>
      </c>
      <c r="G18" s="8">
        <f>E18*8.754</f>
        <v>131.31</v>
      </c>
    </row>
    <row r="19">
      <c r="A19"/>
      <c r="B19"/>
      <c r="C19"/>
      <c r="D19"/>
      <c r="E19"/>
      <c r="F19" t="s" s="10">
        <v>49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56</v>
      </c>
      <c r="B3">
        <v>2</v>
      </c>
      <c r="C3"/>
      <c r="D3" t="inlineStr" s="12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2"/>
      <c r="F3"/>
    </row>
    <row r="4">
      <c r="A4" t="s">
        <v>56</v>
      </c>
      <c r="B4">
        <v>3</v>
      </c>
      <c r="C4"/>
      <c r="D4" t="inlineStr" s="12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2"/>
      <c r="F4"/>
    </row>
    <row r="5">
      <c r="A5" t="s">
        <v>56</v>
      </c>
      <c r="B5">
        <v>4</v>
      </c>
      <c r="C5"/>
      <c r="D5" t="inlineStr" s="12">
        <is>
          <t>Confectionner la purée — À partir de purée déshydratée, faire 25 kg de purée en se reportant aux recommandations du fabricant. Saler, poivrer, muscader et beurrer la purée.</t>
        </is>
      </c>
      <c r="E5" t="s" s="12"/>
      <c r="F5"/>
    </row>
    <row r="6">
      <c r="A6" t="s">
        <v>56</v>
      </c>
      <c r="B6">
        <v>5</v>
      </c>
      <c r="C6"/>
      <c r="D6" t="inlineStr" s="12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2"/>
      <c r="F6"/>
    </row>
    <row r="7">
      <c r="A7" t="s">
        <v>56</v>
      </c>
      <c r="B7">
        <v>6</v>
      </c>
      <c r="C7"/>
      <c r="D7" t="inlineStr" s="12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2"/>
      <c r="F7"/>
    </row>
    <row r="8">
      <c r="A8" t="s">
        <v>56</v>
      </c>
      <c r="B8">
        <v>7</v>
      </c>
      <c r="C8"/>
      <c r="D8" t="s" s="12">
        <v>57</v>
      </c>
      <c r="E8" t="s" s="12"/>
      <c r="F8"/>
    </row>
    <row r="9">
      <c r="A9" t="s">
        <v>56</v>
      </c>
      <c r="B9">
        <v>8</v>
      </c>
      <c r="C9"/>
      <c r="D9" t="inlineStr" s="12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2"/>
      <c r="F9"/>
    </row>
    <row r="10">
      <c r="A10" t="s">
        <v>58</v>
      </c>
      <c r="B10">
        <v>1</v>
      </c>
      <c r="C10"/>
      <c r="D10" t="s" s="12">
        <v>59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56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'Besoins'!$B$2*25</f>
        <v>25</v>
      </c>
      <c r="E3" t="s">
        <v>19</v>
      </c>
    </row>
    <row r="4">
      <c r="A4">
        <v>1</v>
      </c>
      <c r="B4" t="s">
        <v>66</v>
      </c>
      <c r="C4" t="s">
        <v>67</v>
      </c>
      <c r="D4" s="6">
        <f>'Besoins'!$B$2*15</f>
        <v>15</v>
      </c>
      <c r="E4" t="s">
        <v>19</v>
      </c>
    </row>
    <row r="5">
      <c r="A5">
        <v>1</v>
      </c>
      <c r="B5" t="s">
        <v>68</v>
      </c>
      <c r="C5" t="s">
        <v>67</v>
      </c>
      <c r="D5" s="6">
        <f>'Besoins'!$B$2*0.3</f>
        <v>0.3</v>
      </c>
      <c r="E5" t="s">
        <v>19</v>
      </c>
    </row>
    <row r="6">
      <c r="A6">
        <v>2</v>
      </c>
      <c r="B6" t="s">
        <v>69</v>
      </c>
      <c r="C6" t="s">
        <v>67</v>
      </c>
      <c r="D6" s="6">
        <f>'Besoins'!$B$2*5</f>
        <v>5</v>
      </c>
      <c r="E6" t="s">
        <v>19</v>
      </c>
    </row>
    <row r="7">
      <c r="A7">
        <v>2</v>
      </c>
      <c r="B7" t="s">
        <v>70</v>
      </c>
      <c r="C7" t="s">
        <v>67</v>
      </c>
      <c r="D7" s="6">
        <f>'Besoins'!$B$2*20</f>
        <v>20</v>
      </c>
      <c r="E7" t="s">
        <v>15</v>
      </c>
    </row>
    <row r="8">
      <c r="A8">
        <v>1</v>
      </c>
      <c r="B8" t="s">
        <v>71</v>
      </c>
      <c r="C8" t="s">
        <v>67</v>
      </c>
      <c r="D8" s="6">
        <f>'Besoins'!$B$2*0.01</f>
        <v>0.01</v>
      </c>
      <c r="E8" t="s">
        <v>19</v>
      </c>
    </row>
    <row r="9">
      <c r="A9">
        <v>1</v>
      </c>
      <c r="B9" t="s">
        <v>72</v>
      </c>
      <c r="C9" t="s">
        <v>67</v>
      </c>
      <c r="D9" s="6">
        <f>'Besoins'!$B$2*5</f>
        <v>5</v>
      </c>
      <c r="E9" t="s">
        <v>19</v>
      </c>
    </row>
    <row r="10">
      <c r="A10">
        <v>1</v>
      </c>
      <c r="B10" t="s">
        <v>73</v>
      </c>
      <c r="C10" t="s">
        <v>67</v>
      </c>
      <c r="D10" s="6">
        <f>'Besoins'!$B$2*0.073</f>
        <v>0.073</v>
      </c>
      <c r="E10" t="s">
        <v>19</v>
      </c>
    </row>
    <row r="11">
      <c r="A11">
        <v>1</v>
      </c>
      <c r="B11" t="s">
        <v>74</v>
      </c>
      <c r="C11" t="s">
        <v>67</v>
      </c>
      <c r="D11" s="6">
        <f>'Besoins'!$B$2*0.2</f>
        <v>0.2</v>
      </c>
      <c r="E11" t="s">
        <v>19</v>
      </c>
    </row>
    <row r="12">
      <c r="A12">
        <v>1</v>
      </c>
      <c r="B12" t="s">
        <v>75</v>
      </c>
      <c r="C12" t="s">
        <v>67</v>
      </c>
      <c r="D12" s="6">
        <f>'Besoins'!$B$2*2</f>
        <v>2</v>
      </c>
      <c r="E12" t="s">
        <v>19</v>
      </c>
    </row>
    <row r="13">
      <c r="A13">
        <v>1</v>
      </c>
      <c r="B13" t="s">
        <v>76</v>
      </c>
      <c r="C13" t="s">
        <v>67</v>
      </c>
      <c r="D13" s="6">
        <f>'Besoins'!$B$2*0.007</f>
        <v>0.007</v>
      </c>
      <c r="E13" t="s">
        <v>19</v>
      </c>
    </row>
    <row r="14">
      <c r="A14">
        <v>1</v>
      </c>
      <c r="B14" t="s">
        <v>77</v>
      </c>
      <c r="C14" t="s">
        <v>78</v>
      </c>
      <c r="D14" s="6">
        <f>'Besoins'!$B$2*0.5</f>
        <v>0.5</v>
      </c>
      <c r="E14" t="s">
        <v>15</v>
      </c>
    </row>
    <row r="15">
      <c r="A15">
        <v>1</v>
      </c>
      <c r="B15" t="s">
        <v>68</v>
      </c>
      <c r="C15" t="s">
        <v>67</v>
      </c>
      <c r="D15" s="6">
        <f>'Besoins'!$B$2*1.2</f>
        <v>1.2</v>
      </c>
      <c r="E15" t="s">
        <v>19</v>
      </c>
    </row>
    <row r="16">
      <c r="A16">
        <v>1</v>
      </c>
      <c r="B16" t="s">
        <v>79</v>
      </c>
      <c r="C16" t="s">
        <v>67</v>
      </c>
      <c r="D16" s="6">
        <f>'Besoins'!$B$2*1</f>
        <v>1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83</v>
      </c>
      <c r="B6" t="str" s="12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84</v>
      </c>
      <c r="C7" s="6">
        <f>'Besoins'!$B$2*0.3</f>
        <v>0.3</v>
      </c>
      <c r="D7" t="s">
        <v>19</v>
      </c>
    </row>
    <row r="8">
      <c r="A8" t="s" s="15">
        <v>85</v>
      </c>
      <c r="B8" t="str" s="12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Besoins!B15</f>
        <v>Sel fin de cuisine</v>
      </c>
      <c r="C9" s="6">
        <f>Besoins!E15</f>
        <v>0.073</v>
      </c>
      <c r="D9" t="str">
        <f>Besoins!F15</f>
        <v>kg</v>
      </c>
    </row>
    <row r="10">
      <c r="A10"/>
      <c r="B10" t="str">
        <f>Besoins!B9</f>
        <v>Poivre noir moulu</v>
      </c>
      <c r="C10" s="6">
        <f>Besoins!E9</f>
        <v>0.007</v>
      </c>
      <c r="D10" t="str">
        <f>Besoins!F9</f>
        <v>kg</v>
      </c>
    </row>
    <row r="11">
      <c r="A11"/>
      <c r="B11" t="str">
        <f>Besoins!B18</f>
        <v>Bœuf haché égrenée surgelé BIO 15%MG</v>
      </c>
      <c r="C11" s="6">
        <f>Besoins!E18</f>
        <v>15</v>
      </c>
      <c r="D11" t="str">
        <f>Besoins!F18</f>
        <v>kg</v>
      </c>
    </row>
    <row r="12">
      <c r="A12"/>
      <c r="B12" t="str">
        <f>Besoins!B17</f>
        <v>Oignons émincés surgelés</v>
      </c>
      <c r="C12" s="6">
        <f>Besoins!E17</f>
        <v>5</v>
      </c>
      <c r="D12" t="str">
        <f>Besoins!F17</f>
        <v>kg</v>
      </c>
    </row>
    <row r="13">
      <c r="A13"/>
      <c r="B13" t="str">
        <f>Besoins!B16</f>
        <v>Ail haché IQF</v>
      </c>
      <c r="C13" s="6">
        <f>Besoins!E16</f>
        <v>0.2</v>
      </c>
      <c r="D13" t="str">
        <f>Besoins!F16</f>
        <v>kg</v>
      </c>
    </row>
    <row r="14">
      <c r="A14"/>
      <c r="B14" t="s">
        <v>86</v>
      </c>
      <c r="C14" s="6">
        <f>'Besoins'!$B$2*0.5</f>
        <v>0.5</v>
      </c>
      <c r="D14" t="s">
        <v>15</v>
      </c>
    </row>
    <row r="15">
      <c r="A15"/>
      <c r="B15" t="str">
        <f>Besoins!B11</f>
        <v>MARGARINE 60% MG 100% végétale pain 500g</v>
      </c>
      <c r="C15" s="6">
        <f>Besoins!E11</f>
        <v>1</v>
      </c>
      <c r="D15" t="str">
        <f>Besoins!F11</f>
        <v>kg</v>
      </c>
    </row>
    <row r="16">
      <c r="A16" t="s" s="15">
        <v>87</v>
      </c>
      <c r="B16" t="str" s="12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">
        <v>88</v>
      </c>
      <c r="C17" s="6">
        <f>'Besoins'!$B$2*25</f>
        <v>25</v>
      </c>
      <c r="D17" t="s">
        <v>19</v>
      </c>
    </row>
    <row r="18">
      <c r="A18"/>
      <c r="B18" t="str">
        <f>Besoins!B8</f>
        <v>Noix de muscade moulue</v>
      </c>
      <c r="C18" s="6">
        <f>Besoins!E8</f>
        <v>0.01</v>
      </c>
      <c r="D18" t="str">
        <f>Besoins!F8</f>
        <v>kg</v>
      </c>
    </row>
    <row r="19">
      <c r="A19"/>
      <c r="B19" t="s">
        <v>84</v>
      </c>
      <c r="C19" s="6">
        <f>'Besoins'!$B$2*1.2</f>
        <v>1.2</v>
      </c>
      <c r="D19" t="s">
        <v>19</v>
      </c>
    </row>
    <row r="20">
      <c r="A20" t="s" s="15">
        <v>89</v>
      </c>
      <c r="B20" t="str" s="12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20"/>
      <c r="D20"/>
    </row>
    <row r="21">
      <c r="A21"/>
      <c r="B21" t="str">
        <f>Besoins!B13</f>
        <v>Emmental râpé vrac</v>
      </c>
      <c r="C21" s="6">
        <f>Besoins!E13</f>
        <v>2</v>
      </c>
      <c r="D21" t="str">
        <f>Besoins!F13</f>
        <v>kg</v>
      </c>
    </row>
    <row r="22">
      <c r="A22" t="s" s="15">
        <v>90</v>
      </c>
      <c r="B22" t="str" s="12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2"/>
      <c r="D22"/>
    </row>
    <row r="23">
      <c r="A23" t="s" s="15">
        <v>91</v>
      </c>
      <c r="B23" t="str" s="12">
        <f>Procedure!D8</f>
        <v>Servir — Servir 12 portions par bac GN. Accompagner le hachis Parmentier avec une salade verte agrémentée d'une sauce moutarde à l'échalote.</v>
      </c>
      <c r="C23"/>
      <c r="D23"/>
    </row>
    <row r="24">
      <c r="A24" t="s" s="15">
        <v>92</v>
      </c>
      <c r="B24" t="str" s="12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4"/>
      <c r="D24"/>
    </row>
    <row r="25">
      <c r="A25"/>
      <c r="B25"/>
      <c r="C25"/>
      <c r="D25"/>
    </row>
    <row r="26">
      <c r="A26" t="s" s="14">
        <v>93</v>
      </c>
      <c r="B26"/>
      <c r="C26"/>
      <c r="D26"/>
    </row>
    <row r="27">
      <c r="A27" t="s" s="15">
        <v>82</v>
      </c>
      <c r="B27" t="str" s="12">
        <f>Procedure!D10</f>
        <v>Verser les flocons dans l'eau froide en remuant au fouet, laisser reposer quelques minutes puis mélanger.</v>
      </c>
      <c r="C27"/>
      <c r="D27"/>
    </row>
    <row r="28">
      <c r="A28"/>
      <c r="B28" t="str">
        <f>Besoins!B14</f>
        <v>Purée de pommes de terre en flocons nature (sans lait)</v>
      </c>
      <c r="C28" s="6">
        <f>Besoins!E14</f>
        <v>5</v>
      </c>
      <c r="D28" t="str">
        <f>Besoins!F14</f>
        <v>kg</v>
      </c>
    </row>
    <row r="29">
      <c r="A29"/>
      <c r="B29" t="str">
        <f>Besoins!B7</f>
        <v>Eau (robinet - moy. France 2026)</v>
      </c>
      <c r="C29" s="6">
        <f>Besoins!E7</f>
        <v>20</v>
      </c>
      <c r="D29" t="str">
        <f>Besoins!F7</f>
        <v>lt</v>
      </c>
    </row>
    <row r="30">
      <c r="A30"/>
      <c r="B30"/>
      <c r="C30"/>
      <c r="D30"/>
    </row>
    <row r="31">
      <c r="A31" t="s" s="16">
        <v>94</v>
      </c>
      <c r="B31"/>
      <c r="C31"/>
      <c r="D31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8:D8"/>
    <mergeCell ref="B16:D16"/>
    <mergeCell ref="B20:D20"/>
    <mergeCell ref="B22:D22"/>
    <mergeCell ref="B23:D23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2026-10-30T15:40:25Z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2026-10-30T15:40:25Z</dcterms:modified>
  <cp:revision>1</cp:revision>
</cp:coreProperties>
</file>