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<sst xmlns="http://schemas.openxmlformats.org/spreadsheetml/2006/main" count="127" uniqueCount="127">
  <si>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</si>
  <si>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</si>
  <si>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</si>
  <si>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</si>
  <si>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</si>
  <si>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</si>
  <si>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</si>
  <si>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</si>
  <si>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</si>
  <si>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</si>
  <si>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</si>
  <si>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</si>
  <si>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</si>
  <si>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</si>
  <si>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</si>
  <si>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</si>
  <si>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</si>
  <si>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</si>
  <si>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</si>
  <si>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</si>
  <si>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</si>
  <si>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</si>
  <si>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EPI-MUSCADE-POW</t>
  </si>
  <si>
    <t>Noix de muscade moulue</t>
  </si>
  <si>
    <t>Épices en poudre et graines</t>
  </si>
  <si>
    <t>kg</t>
  </si>
  <si>
    <t>EPI-PIMENT-CAYE</t>
  </si>
  <si>
    <t>Piment de Cayenne</t>
  </si>
  <si>
    <t>EPI-POIVRE-BLAN</t>
  </si>
  <si>
    <t>Poivre blanc moulu</t>
  </si>
  <si>
    <t>EPI-POIVRE-NOIR</t>
  </si>
  <si>
    <t>Poivre noir moulu</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</si>
  <si>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</si>
  <si>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</si>
  <si>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</si>
  <si>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</si>
  <si>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</si>
  <si>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</si>
  <si>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</si>
  <si>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</si>
  <si>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</si>
  <si>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</si>
  <si>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</si>
  <si>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</si>
  <si>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</si>
  <si>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</si>
  <si>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RNMS00344</t>
  </si>
  <si>
    <t>Cuisses de poule APD UE</t>
  </si>
  <si>
    <t>Volailles et lapins surgelés</t>
  </si>
  <si>
    <t>Total</t>
  </si>
  <si>
    <t>Recette</t>
  </si>
  <si>
    <t>#</t>
  </si>
  <si>
    <t>Verbe</t>
  </si>
  <si>
    <t>Étape</t>
  </si>
  <si>
    <t>Précision technique</t>
  </si>
  <si>
    <t>Durée</t>
  </si>
  <si>
    <t>VOLAILLE POCHEE SAUCE SUPREME (POULE)</t>
  </si>
  <si>
    <t>Servir — Servir une cuisse de volaille sur assiette, napper largement de sauce supreme. Accompagner de riz pilaf ou creole.</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</si>
  <si>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</si>
  <si>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</si>
  <si>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</si>
  <si>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</si>
  <si>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</si>
  <si>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</si>
  <si>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</si>
  <si>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</si>
  <si>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</si>
  <si>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</si>
  <si>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</si>
  <si>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SAUCE SUPRÊME (VOLAILLE)</t>
  </si>
  <si>
    <t>Réduire de 2 litres le fond blanc de la recette de base.</t>
  </si>
  <si>
    <t>Ajouter 2 litres de crème fraîche et 500 g de beurre en liaison terminale. Monter et émulsionner la sauce au mixeur.</t>
  </si>
  <si>
    <t>Fond de volaille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</si>
  <si>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</si>
  <si>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</si>
  <si>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</si>
  <si>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</si>
  <si>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</si>
  <si>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</si>
  <si>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Cuisse de poule (piece) (conv.)</t>
  </si>
  <si>
    <t>conversion</t>
  </si>
  <si>
    <t xml:space="preserve">    ↳ Fond de volaille reconstitue (collectivite)</t>
  </si>
  <si>
    <t xml:space="preserve">        ↳ EAU</t>
  </si>
  <si>
    <t>matiere</t>
  </si>
  <si>
    <t xml:space="preserve">        ↳ Fonds Brun Lié (Knorr Professional)</t>
  </si>
  <si>
    <t xml:space="preserve">    ↳ Roux Blanc</t>
  </si>
  <si>
    <t xml:space="preserve">        ↳ Beurre de cuisine bloc 10 kg</t>
  </si>
  <si>
    <t xml:space="preserve">        ↳ farine de blé tamisée type 55</t>
  </si>
  <si>
    <t xml:space="preserve">    ↳ Sel fin de cuisine</t>
  </si>
  <si>
    <t xml:space="preserve">    ↳ Poivre noir moulu</t>
  </si>
  <si>
    <t xml:space="preserve">    ↳ SAUCE SUPRÊME (VOLAILLE)</t>
  </si>
  <si>
    <t xml:space="preserve">        ↳ Fond de volaille au vin blanc (collectivité)</t>
  </si>
  <si>
    <t xml:space="preserve">            ↳ EAU</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</si>
  <si>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</si>
  <si>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</si>
  <si>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</si>
  <si>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</si>
  <si>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</si>
  <si>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</si>
  <si>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Roux Blanc</t>
  </si>
  <si>
    <t xml:space="preserve">            ↳ Beurre de cuisine bloc 10 kg</t>
  </si>
  <si>
    <t xml:space="preserve">            ↳ farine de blé tamisée type 55</t>
  </si>
  <si>
    <t xml:space="preserve">        ↳ Crème fraîche liquide 15% MG allégée</t>
  </si>
  <si>
    <t xml:space="preserve">        ↳ Beurre doux 82% MG plaquette</t>
  </si>
  <si>
    <t>Fiche technique — VOLAILLE POCHEE SAUCE SUPREME (POULE)</t>
  </si>
  <si>
    <t>VOLAILLE POCHEE SAUCE SUPREME (POULE)  GRO_CDC_113B</t>
  </si>
  <si>
    <t>1.</t>
  </si>
  <si>
    <t>2.</t>
  </si>
  <si>
    <t xml:space="preserve">    Cuisse de poule (piece) (conv.)</t>
  </si>
  <si>
    <t>3.</t>
  </si>
  <si>
    <t xml:space="preserve">    Fond de volaille reconstitue (collectivite)</t>
  </si>
  <si>
    <t xml:space="preserve">    Roux Blanc</t>
  </si>
  <si>
    <t xml:space="preserve">    Sel fin de cuisine</t>
  </si>
  <si>
    <t>4.</t>
  </si>
  <si>
    <t xml:space="preserve">    SAUCE SUPRÊME (VOLAILLE)</t>
  </si>
  <si>
    <t>5.</t>
  </si>
  <si>
    <t>6.</t>
  </si>
  <si>
    <t>↳ Fond de volaille reconstitue (collectivite)  GRO-FOND-VOLAIL</t>
  </si>
  <si>
    <t xml:space="preserve">    EAU</t>
  </si>
  <si>
    <t xml:space="preserve">    Fonds Brun Lié (Knorr Professional)</t>
  </si>
  <si>
    <t>↳ Roux Blanc  00SAU_REC001</t>
  </si>
  <si>
    <t xml:space="preserve">    Beurre de cuisine bloc 10 kg</t>
  </si>
  <si>
    <t xml:space="preserve">    farine de blé tamisée type 55</t>
  </si>
  <si>
    <t>↳ SAUCE SUPRÊME (VOLAILLE)  GRO_CDC_206SuVo</t>
  </si>
  <si>
    <t xml:space="preserve">    Fond de volaille au vin blanc (collectivité)</t>
  </si>
  <si>
    <t>↳ Fond de volaille au vin blanc (collectivité)  GRO-FONDV-VOLAIL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</si>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</sst>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1.6</v>
      </c>
      <c r="E7" s="6">
        <f>D7*$B$2</f>
        <v>1.6</v>
      </c>
      <c r="F7" t="s">
        <v>15</v>
      </c>
      <c r="G7" s="8">
        <f>E7*2.8</f>
        <v>4.48</v>
      </c>
    </row>
    <row r="8">
      <c r="A8" t="s" s="9">
        <v>16</v>
      </c>
      <c r="B8" t="s">
        <v>17</v>
      </c>
      <c r="C8" t="s">
        <v>18</v>
      </c>
      <c r="D8" s="4">
        <v>22.775</v>
      </c>
      <c r="E8" s="6">
        <f>D8*$B$2</f>
        <v>22.775</v>
      </c>
      <c r="F8" t="s">
        <v>15</v>
      </c>
      <c r="G8" s="8">
        <f>E8*0.003</f>
        <v>0.068325</v>
      </c>
    </row>
    <row r="9">
      <c r="A9" t="s" s="9">
        <v>19</v>
      </c>
      <c r="B9" t="s">
        <v>20</v>
      </c>
      <c r="C9" t="s">
        <v>21</v>
      </c>
      <c r="D9" s="4">
        <v>0.395</v>
      </c>
      <c r="E9" s="6">
        <f>D9*$B$2</f>
        <v>0.395</v>
      </c>
      <c r="F9" t="s">
        <v>3</v>
      </c>
      <c r="G9" s="8">
        <f>E9*0</f>
        <v>0</v>
      </c>
    </row>
    <row r="10">
      <c r="A10" t="s">
        <v>22</v>
      </c>
      <c r="B10" t="s">
        <v>23</v>
      </c>
      <c r="C10" t="s">
        <v>24</v>
      </c>
      <c r="D10" s="4">
        <v>0.002</v>
      </c>
      <c r="E10" s="6">
        <f>D10*$B$2</f>
        <v>0.002</v>
      </c>
      <c r="F10" t="s">
        <v>25</v>
      </c>
      <c r="G10" s="8">
        <f>E10*20</f>
        <v>0.04</v>
      </c>
    </row>
    <row r="11">
      <c r="A11" t="s">
        <v>26</v>
      </c>
      <c r="B11" t="s">
        <v>27</v>
      </c>
      <c r="C11" t="s">
        <v>24</v>
      </c>
      <c r="D11" s="4">
        <v>0.002</v>
      </c>
      <c r="E11" s="6">
        <f>D11*$B$2</f>
        <v>0.002</v>
      </c>
      <c r="F11" t="s">
        <v>25</v>
      </c>
      <c r="G11" s="8">
        <f>E11*9.8</f>
        <v>0.0196</v>
      </c>
    </row>
    <row r="12">
      <c r="A12" t="s">
        <v>28</v>
      </c>
      <c r="B12" t="s">
        <v>29</v>
      </c>
      <c r="C12" t="s">
        <v>24</v>
      </c>
      <c r="D12" s="4">
        <v>0.006</v>
      </c>
      <c r="E12" s="6">
        <f>D12*$B$2</f>
        <v>0.006</v>
      </c>
      <c r="F12" t="s">
        <v>25</v>
      </c>
      <c r="G12" s="8">
        <f>E12*14.8</f>
        <v>0.0888</v>
      </c>
    </row>
    <row r="13">
      <c r="A13" t="s">
        <v>30</v>
      </c>
      <c r="B13" t="s">
        <v>31</v>
      </c>
      <c r="C13" t="s">
        <v>24</v>
      </c>
      <c r="D13" s="4">
        <v>0.007</v>
      </c>
      <c r="E13" s="6">
        <f>D13*$B$2</f>
        <v>0.007</v>
      </c>
      <c r="F13" t="s">
        <v>25</v>
      </c>
      <c r="G13" s="8">
        <f>E13*12.5</f>
        <v>0.0875</v>
      </c>
    </row>
    <row r="14">
      <c r="A14" t="s">
        <v>32</v>
      </c>
      <c r="B14" t="s">
        <v>33</v>
      </c>
      <c r="C14" t="s">
        <v>34</v>
      </c>
      <c r="D14" s="4">
        <v>0.625</v>
      </c>
      <c r="E14" s="6">
        <f>D14*$B$2</f>
        <v>0.625</v>
      </c>
      <c r="F14" t="s">
        <v>25</v>
      </c>
      <c r="G14" s="8">
        <f>E14*0</f>
        <v>0</v>
      </c>
    </row>
    <row r="15">
      <c r="A15" t="s">
        <v>35</v>
      </c>
      <c r="B15" t="s">
        <v>36</v>
      </c>
      <c r="C15" t="s">
        <v>37</v>
      </c>
      <c r="D15" s="4">
        <v>0.395</v>
      </c>
      <c r="E15" s="6">
        <f>D15*$B$2</f>
        <v>0.395</v>
      </c>
      <c r="F15" t="s">
        <v>25</v>
      </c>
      <c r="G15" s="8">
        <f>E15*4.9</f>
        <v>1.9355</v>
      </c>
    </row>
    <row r="16">
      <c r="A16" t="s">
        <v>38</v>
      </c>
      <c r="B16" t="s">
        <v>39</v>
      </c>
      <c r="C16" t="s">
        <v>37</v>
      </c>
      <c r="D16" s="4">
        <v>0.5</v>
      </c>
      <c r="E16" s="6">
        <f>D16*$B$2</f>
        <v>0.5</v>
      </c>
      <c r="F16" t="s">
        <v>25</v>
      </c>
      <c r="G16" s="8">
        <f>E16*5.2</f>
        <v>2.6</v>
      </c>
    </row>
    <row r="17">
      <c r="A17" t="s">
        <v>40</v>
      </c>
      <c r="B17" t="s">
        <v>41</v>
      </c>
      <c r="C17" t="s">
        <v>42</v>
      </c>
      <c r="D17" s="4">
        <v>2</v>
      </c>
      <c r="E17" s="6">
        <f>D17*$B$2</f>
        <v>2</v>
      </c>
      <c r="F17" t="s">
        <v>15</v>
      </c>
      <c r="G17" s="8">
        <f>E17*2.2</f>
        <v>4.4</v>
      </c>
    </row>
    <row r="18">
      <c r="A18" t="s">
        <v>43</v>
      </c>
      <c r="B18" t="s">
        <v>44</v>
      </c>
      <c r="C18" t="s">
        <v>45</v>
      </c>
      <c r="D18" s="4">
        <v>0.133</v>
      </c>
      <c r="E18" s="6">
        <f>D18*$B$2</f>
        <v>0.133</v>
      </c>
      <c r="F18" t="s">
        <v>25</v>
      </c>
      <c r="G18" s="8">
        <f>E18*0.35</f>
        <v>0.04655</v>
      </c>
    </row>
    <row r="19">
      <c r="A19" t="s">
        <v>46</v>
      </c>
      <c r="B19" t="s">
        <v>47</v>
      </c>
      <c r="C19" t="s">
        <v>48</v>
      </c>
      <c r="D19" s="4">
        <v>30</v>
      </c>
      <c r="E19" s="6">
        <f>D19*$B$2</f>
        <v>30</v>
      </c>
      <c r="F19" t="s">
        <v>25</v>
      </c>
      <c r="G19" s="8">
        <f>E19*5.47</f>
        <v>164.1</v>
      </c>
    </row>
    <row r="20">
      <c r="A20"/>
      <c r="B20"/>
      <c r="C20"/>
      <c r="D20"/>
      <c r="E20"/>
      <c r="F20" t="s" s="10">
        <v>49</v>
      </c>
      <c r="G20" s="11">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50</v>
      </c>
      <c r="B1" t="s" s="7">
        <v>51</v>
      </c>
      <c r="C1" t="s" s="7">
        <v>52</v>
      </c>
      <c r="D1" t="s" s="7">
        <v>53</v>
      </c>
      <c r="E1" t="s" s="7">
        <v>54</v>
      </c>
      <c r="F1" t="s" s="7">
        <v>55</v>
      </c>
    </row>
    <row r="2">
      <c r="A2" t="s">
        <v>56</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56</v>
      </c>
      <c r="B3">
        <v>2</v>
      </c>
      <c r="C3"/>
      <c r="D3" t="inlineStr" s="12">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E3" t="s" s="12"/>
      <c r="F3"/>
    </row>
    <row r="4">
      <c r="A4" t="s">
        <v>56</v>
      </c>
      <c r="B4">
        <v>3</v>
      </c>
      <c r="C4"/>
      <c r="D4" t="inlineStr" s="12">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Ajouter un petit roux complementaire (70g farine + 70g beurre) pour lier legerement le fond de cuisson. Piquer la sonde de cuisson dans la jointure d'une cuisse. Porter a ebullition. Ecumer la surface de la cuisson. Saler moderement et laisser cuire lentement, 45 minutes environ pour les cuisses de poule.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Stocker en armoire chaude en attente de finition.</t>
        </is>
      </c>
      <c r="E4" t="s" s="12"/>
      <c r="F4"/>
    </row>
    <row r="5">
      <c r="A5" t="s">
        <v>56</v>
      </c>
      <c r="B5">
        <v>4</v>
      </c>
      <c r="C5"/>
      <c r="D5" t="inlineStr" s="12">
        <is>
          <t>Confectionner la sauce supreme — Reutiliser la sauce suprEme deja preparee (GRO_CDC_206SuVo), a base du fond blanc de cuisson des volailles reduit et lie au roux, cremee et montee au beurre.</t>
        </is>
      </c>
      <c r="E5" t="s" s="12"/>
      <c r="F5"/>
    </row>
    <row r="6">
      <c r="A6" t="s">
        <v>56</v>
      </c>
      <c r="B6">
        <v>5</v>
      </c>
      <c r="C6"/>
      <c r="D6" t="inlineStr" s="12">
        <is>
          <t>Terminer la preparation — Verser et napper les portions de volaille des 5 bacs. Agiter legerement les bacs d'un mouvement circulaire afin de lier tous les elements ensemble. Couvrir les bacs et les stocker en armoire chaude. Maintenir a +63°C, en attente de consommation.</t>
        </is>
      </c>
      <c r="E6" t="s" s="12"/>
      <c r="F6"/>
    </row>
    <row r="7">
      <c r="A7" t="s">
        <v>56</v>
      </c>
      <c r="B7">
        <v>6</v>
      </c>
      <c r="C7"/>
      <c r="D7" t="s" s="12">
        <v>57</v>
      </c>
      <c r="E7" t="s" s="12"/>
      <c r="F7"/>
    </row>
    <row r="8">
      <c r="A8" t="s">
        <v>58</v>
      </c>
      <c r="B8">
        <v>1</v>
      </c>
      <c r="C8" t="s">
        <v>59</v>
      </c>
      <c r="D8" t="s" s="12">
        <v>60</v>
      </c>
      <c r="E8" t="s" s="12"/>
      <c r="F8"/>
    </row>
    <row r="9">
      <c r="A9" t="s">
        <v>61</v>
      </c>
      <c r="B9">
        <v>1</v>
      </c>
      <c r="C9" t="s">
        <v>62</v>
      </c>
      <c r="D9" t="s" s="12">
        <v>63</v>
      </c>
      <c r="E9" t="s" s="12"/>
      <c r="F9"/>
    </row>
    <row r="10">
      <c r="A10" t="s">
        <v>61</v>
      </c>
      <c r="B10">
        <v>2</v>
      </c>
      <c r="C10" t="s">
        <v>64</v>
      </c>
      <c r="D10"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0" t="s" s="12"/>
      <c r="F10"/>
    </row>
    <row r="11">
      <c r="A11" t="s">
        <v>61</v>
      </c>
      <c r="B11">
        <v>3</v>
      </c>
      <c r="C11" t="s">
        <v>65</v>
      </c>
      <c r="D11" t="inlineStr" s="12">
        <is>
          <t>Cuire le roux blanc — Cuire très doucement à feu réduit sans arrêter de mélanger. Arrêter la cuisson lorsqu'il blanchit et devient mousseux — on dit alors qu'il « fleurit ».</t>
        </is>
      </c>
      <c r="E11" t="s" s="12">
        <v>66</v>
      </c>
      <c r="F11"/>
    </row>
    <row r="12">
      <c r="A12" t="s">
        <v>61</v>
      </c>
      <c r="B12">
        <v>4</v>
      </c>
      <c r="C12" t="s">
        <v>67</v>
      </c>
      <c r="D12" t="s" s="12">
        <v>68</v>
      </c>
      <c r="E12" t="s" s="12"/>
      <c r="F12"/>
    </row>
    <row r="13">
      <c r="A13" t="s">
        <v>69</v>
      </c>
      <c r="B13">
        <v>1</v>
      </c>
      <c r="C13"/>
      <c r="D13" t="inlineStr" s="12">
        <is>
          <t>Mise en place du poste de travail — Vérifier les D.L.C., peser les denrées, sélectionner le matériel. Désinfecter le matériel et le poste de travail suivant les protocoles.</t>
        </is>
      </c>
      <c r="E13" t="s" s="12"/>
      <c r="F13"/>
    </row>
    <row r="14">
      <c r="A14" t="s">
        <v>69</v>
      </c>
      <c r="B14">
        <v>2</v>
      </c>
      <c r="C14"/>
      <c r="D14" t="s" s="12">
        <v>70</v>
      </c>
      <c r="E14" t="s" s="12"/>
      <c r="F14"/>
    </row>
    <row r="15">
      <c r="A15" t="s">
        <v>69</v>
      </c>
      <c r="B15">
        <v>3</v>
      </c>
      <c r="C15"/>
      <c r="D15" t="s" s="12">
        <v>71</v>
      </c>
      <c r="E15" t="s" s="12"/>
      <c r="F15"/>
    </row>
    <row r="16">
      <c r="A16" t="s">
        <v>72</v>
      </c>
      <c r="B16">
        <v>1</v>
      </c>
      <c r="C16"/>
      <c r="D16" t="s" s="12">
        <v>73</v>
      </c>
      <c r="E16" t="s" s="12"/>
      <c r="F1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74</v>
      </c>
      <c r="B1" t="s" s="7">
        <v>75</v>
      </c>
      <c r="C1" t="s" s="7">
        <v>76</v>
      </c>
      <c r="D1" t="s" s="7">
        <v>77</v>
      </c>
      <c r="E1" t="s" s="7">
        <v>10</v>
      </c>
    </row>
    <row r="2">
      <c r="A2">
        <v>0</v>
      </c>
      <c r="B2" t="s">
        <v>56</v>
      </c>
      <c r="C2" t="s">
        <v>78</v>
      </c>
      <c r="D2" s="6">
        <f>'Besoins'!$B$2*100</f>
        <v>100</v>
      </c>
      <c r="E2" t="s">
        <v>3</v>
      </c>
    </row>
    <row r="3">
      <c r="A3">
        <v>1</v>
      </c>
      <c r="B3" t="s">
        <v>79</v>
      </c>
      <c r="C3" t="s">
        <v>80</v>
      </c>
      <c r="D3" s="6">
        <f>'Besoins'!$B$2*100</f>
        <v>100</v>
      </c>
      <c r="E3" t="s">
        <v>3</v>
      </c>
    </row>
    <row r="4">
      <c r="A4">
        <v>1</v>
      </c>
      <c r="B4" t="s">
        <v>81</v>
      </c>
      <c r="C4" t="s">
        <v>78</v>
      </c>
      <c r="D4" s="6">
        <f>'Besoins'!$B$2*17</f>
        <v>17</v>
      </c>
      <c r="E4" t="s">
        <v>15</v>
      </c>
    </row>
    <row r="5">
      <c r="A5">
        <v>2</v>
      </c>
      <c r="B5" t="s">
        <v>82</v>
      </c>
      <c r="C5" t="s">
        <v>83</v>
      </c>
      <c r="D5" s="6">
        <f>'Besoins'!$B$2*16.575</f>
        <v>16.575</v>
      </c>
      <c r="E5" t="s">
        <v>15</v>
      </c>
    </row>
    <row r="6">
      <c r="A6">
        <v>2</v>
      </c>
      <c r="B6" t="s">
        <v>84</v>
      </c>
      <c r="C6" t="s">
        <v>83</v>
      </c>
      <c r="D6" s="6">
        <f>'Besoins'!$B$2*0.425</f>
        <v>0.425</v>
      </c>
      <c r="E6" t="s">
        <v>25</v>
      </c>
    </row>
    <row r="7">
      <c r="A7">
        <v>1</v>
      </c>
      <c r="B7" t="s">
        <v>85</v>
      </c>
      <c r="C7" t="s">
        <v>78</v>
      </c>
      <c r="D7" s="6">
        <f>'Besoins'!$B$2*0.14</f>
        <v>0.14</v>
      </c>
      <c r="E7" t="s">
        <v>25</v>
      </c>
    </row>
    <row r="8">
      <c r="A8">
        <v>2</v>
      </c>
      <c r="B8" t="s">
        <v>86</v>
      </c>
      <c r="C8" t="s">
        <v>83</v>
      </c>
      <c r="D8" s="6">
        <f>'Besoins'!$B$2*0.07</f>
        <v>0.07</v>
      </c>
      <c r="E8" t="s">
        <v>25</v>
      </c>
    </row>
    <row r="9">
      <c r="A9">
        <v>2</v>
      </c>
      <c r="B9" t="s">
        <v>87</v>
      </c>
      <c r="C9" t="s">
        <v>83</v>
      </c>
      <c r="D9" s="6">
        <f>'Besoins'!$B$2*0.07</f>
        <v>0.07</v>
      </c>
      <c r="E9" t="s">
        <v>25</v>
      </c>
    </row>
    <row r="10">
      <c r="A10">
        <v>1</v>
      </c>
      <c r="B10" t="s">
        <v>88</v>
      </c>
      <c r="C10" t="s">
        <v>83</v>
      </c>
      <c r="D10" s="6">
        <f>'Besoins'!$B$2*0.073</f>
        <v>0.073</v>
      </c>
      <c r="E10" t="s">
        <v>25</v>
      </c>
    </row>
    <row r="11">
      <c r="A11">
        <v>1</v>
      </c>
      <c r="B11" t="s">
        <v>89</v>
      </c>
      <c r="C11" t="s">
        <v>83</v>
      </c>
      <c r="D11" s="6">
        <f>'Besoins'!$B$2*0.007</f>
        <v>0.007</v>
      </c>
      <c r="E11" t="s">
        <v>25</v>
      </c>
    </row>
    <row r="12">
      <c r="A12">
        <v>1</v>
      </c>
      <c r="B12" t="s">
        <v>90</v>
      </c>
      <c r="C12" t="s">
        <v>78</v>
      </c>
      <c r="D12" s="6">
        <f>'Besoins'!$B$2*100</f>
        <v>100</v>
      </c>
      <c r="E12" t="s">
        <v>3</v>
      </c>
    </row>
    <row r="13">
      <c r="A13">
        <v>2</v>
      </c>
      <c r="B13" t="s">
        <v>91</v>
      </c>
      <c r="C13" t="s">
        <v>78</v>
      </c>
      <c r="D13" s="6">
        <f>'Besoins'!$B$2*8</f>
        <v>8</v>
      </c>
      <c r="E13" t="s">
        <v>15</v>
      </c>
    </row>
    <row r="14">
      <c r="A14">
        <v>3</v>
      </c>
      <c r="B14" t="s">
        <v>92</v>
      </c>
      <c r="C14" t="s">
        <v>83</v>
      </c>
      <c r="D14" s="6">
        <f>'Besoins'!$B$2*6.2</f>
        <v>6.2</v>
      </c>
      <c r="E14" t="s">
        <v>15</v>
      </c>
    </row>
    <row r="15">
      <c r="A15">
        <v>3</v>
      </c>
      <c r="B15" t="s">
        <v>93</v>
      </c>
      <c r="C15" t="s">
        <v>83</v>
      </c>
      <c r="D15" s="6">
        <f>'Besoins'!$B$2*1.6</f>
        <v>1.6</v>
      </c>
      <c r="E15" t="s">
        <v>15</v>
      </c>
    </row>
    <row r="16">
      <c r="A16">
        <v>3</v>
      </c>
      <c r="B16" t="s">
        <v>94</v>
      </c>
      <c r="C16" t="s">
        <v>83</v>
      </c>
      <c r="D16" s="6">
        <f>'Besoins'!$B$2*0.2</f>
        <v>0.2</v>
      </c>
      <c r="E16" t="s">
        <v>25</v>
      </c>
    </row>
    <row r="17">
      <c r="A17">
        <v>2</v>
      </c>
      <c r="B17" t="s">
        <v>95</v>
      </c>
      <c r="C17" t="s">
        <v>83</v>
      </c>
      <c r="D17" s="6">
        <f>'Besoins'!$B$2*0.06</f>
        <v>0.06</v>
      </c>
      <c r="E17" t="s">
        <v>25</v>
      </c>
    </row>
    <row r="18">
      <c r="A18">
        <v>2</v>
      </c>
      <c r="B18" t="s">
        <v>96</v>
      </c>
      <c r="C18" t="s">
        <v>83</v>
      </c>
      <c r="D18" s="6">
        <f>'Besoins'!$B$2*0.002</f>
        <v>0.002</v>
      </c>
      <c r="E18" t="s">
        <v>25</v>
      </c>
    </row>
    <row r="19">
      <c r="A19">
        <v>2</v>
      </c>
      <c r="B19" t="s">
        <v>97</v>
      </c>
      <c r="C19" t="s">
        <v>83</v>
      </c>
      <c r="D19" s="6">
        <f>'Besoins'!$B$2*0.006</f>
        <v>0.006</v>
      </c>
      <c r="E19" t="s">
        <v>25</v>
      </c>
    </row>
    <row r="20">
      <c r="A20">
        <v>2</v>
      </c>
      <c r="B20" t="s">
        <v>98</v>
      </c>
      <c r="C20" t="s">
        <v>83</v>
      </c>
      <c r="D20" s="6">
        <f>'Besoins'!$B$2*0.002</f>
        <v>0.002</v>
      </c>
      <c r="E20" t="s">
        <v>25</v>
      </c>
    </row>
    <row r="21">
      <c r="A21">
        <v>2</v>
      </c>
      <c r="B21" t="s">
        <v>99</v>
      </c>
      <c r="C21" t="s">
        <v>78</v>
      </c>
      <c r="D21" s="6">
        <f>'Besoins'!$B$2*0.65</f>
        <v>0.65</v>
      </c>
      <c r="E21" t="s">
        <v>25</v>
      </c>
    </row>
    <row r="22">
      <c r="A22">
        <v>3</v>
      </c>
      <c r="B22" t="s">
        <v>100</v>
      </c>
      <c r="C22" t="s">
        <v>83</v>
      </c>
      <c r="D22" s="6">
        <f>'Besoins'!$B$2*0.325</f>
        <v>0.325</v>
      </c>
      <c r="E22" t="s">
        <v>25</v>
      </c>
    </row>
    <row r="23">
      <c r="A23">
        <v>3</v>
      </c>
      <c r="B23" t="s">
        <v>101</v>
      </c>
      <c r="C23" t="s">
        <v>83</v>
      </c>
      <c r="D23" s="6">
        <f>'Besoins'!$B$2*0.325</f>
        <v>0.325</v>
      </c>
      <c r="E23" t="s">
        <v>25</v>
      </c>
    </row>
    <row r="24">
      <c r="A24">
        <v>2</v>
      </c>
      <c r="B24" t="s">
        <v>102</v>
      </c>
      <c r="C24" t="s">
        <v>83</v>
      </c>
      <c r="D24" s="6">
        <f>'Besoins'!$B$2*2</f>
        <v>2</v>
      </c>
      <c r="E24" t="s">
        <v>15</v>
      </c>
    </row>
    <row r="25">
      <c r="A25">
        <v>2</v>
      </c>
      <c r="B25" t="s">
        <v>103</v>
      </c>
      <c r="C25" t="s">
        <v>83</v>
      </c>
      <c r="D25" s="6">
        <f>'Besoins'!$B$2*0.5</f>
        <v>0.5</v>
      </c>
      <c r="E25" t="s">
        <v>25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2"/>
  <cols>
    <col min="1" max="1" width="22" customWidth="1"/>
    <col min="2" max="2" width="52" customWidth="1"/>
    <col min="3" max="3" width="14" customWidth="1"/>
    <col min="4" max="4" width="10" customWidth="1"/>
  </cols>
  <sheetData>
    <row r="1" customHeight="1" ht="24">
      <c r="A1" t="s" s="2">
        <v>104</v>
      </c>
      <c r="B1"/>
      <c r="C1"/>
      <c r="D1"/>
    </row>
    <row r="2">
      <c r="A2" t="str" s="13">
        <f>"GRO_CDC_113B · GRO.VOLAILLE · référence : "&amp;Besoins!B3&amp;" "&amp;Besoins!C3&amp;" · multiplicateur réglable sur la feuille ""Besoins"""</f>
        <v>GRO_CDC_113B · GRO.VOLAILLE · référence : 100 pc · multiplicateur réglable sur la feuille </v>
      </c>
      <c r="B2"/>
      <c r="C2"/>
      <c r="D2"/>
    </row>
    <row r="3">
      <c r="A3"/>
      <c r="B3"/>
      <c r="C3"/>
      <c r="D3"/>
    </row>
    <row r="4">
      <c r="A4" t="s" s="14">
        <v>105</v>
      </c>
      <c r="B4"/>
      <c r="C4"/>
      <c r="D4"/>
    </row>
    <row r="5">
      <c r="A5" t="s" s="15">
        <v>106</v>
      </c>
      <c r="B5" t="str" s="12">
        <f>Procedure!D2</f>
        <v>Mise en place du poste de travail — Verifier les DLC, peser les denrees, selectionner le materiel necessaire. Laver et desinfecter le materiel et le poste de travail en suivant les protocoles.</v>
      </c>
      <c r="C5"/>
      <c r="D5"/>
    </row>
    <row r="6">
      <c r="A6" t="s" s="15">
        <v>107</v>
      </c>
      <c r="B6" t="str" s="12">
        <f>Procedure!D3</f>
        <v>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v>
      </c>
      <c r="C6"/>
      <c r="D6"/>
    </row>
    <row r="7">
      <c r="A7"/>
      <c r="B7" t="s">
        <v>108</v>
      </c>
      <c r="C7" s="6">
        <f>'Besoins'!$B$2*100</f>
        <v>100</v>
      </c>
      <c r="D7" t="s">
        <v>3</v>
      </c>
    </row>
    <row r="8">
      <c r="A8" t="s" s="15">
        <v>109</v>
      </c>
      <c r="B8" t="str" s="12">
        <f>Procedure!D4</f>
        <v>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Ajouter un petit roux complementaire (70g farine + 70g beurre) pour lier legerement le fond de cuisson. Piquer la sonde de cuisson dans la jointure d'une cuisse. Porter a ebullition. Ecumer la surface de la cuisson. Saler moderement et laisser cuire lentement, 45 minutes environ pour les cuisses de poule.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Stocker en armoire chaude en attente de finition.</v>
      </c>
      <c r="C8"/>
      <c r="D8"/>
    </row>
    <row r="9">
      <c r="A9"/>
      <c r="B9" t="s">
        <v>110</v>
      </c>
      <c r="C9" s="6">
        <f>'Besoins'!$B$2*17</f>
        <v>17</v>
      </c>
      <c r="D9" t="s">
        <v>15</v>
      </c>
    </row>
    <row r="10">
      <c r="A10"/>
      <c r="B10" t="s">
        <v>111</v>
      </c>
      <c r="C10" s="6">
        <f>'Besoins'!$B$2*0.14</f>
        <v>0.14</v>
      </c>
      <c r="D10" t="s">
        <v>25</v>
      </c>
    </row>
    <row r="11">
      <c r="A11"/>
      <c r="B11" t="s">
        <v>112</v>
      </c>
      <c r="C11" s="6">
        <f>'Besoins'!$B$2*0.073</f>
        <v>0.073</v>
      </c>
      <c r="D11" t="s">
        <v>25</v>
      </c>
    </row>
    <row r="12">
      <c r="A12"/>
      <c r="B12" t="str">
        <f>Besoins!B13</f>
        <v>Poivre noir moulu</v>
      </c>
      <c r="C12" s="6">
        <f>Besoins!E13</f>
        <v>0.007</v>
      </c>
      <c r="D12" t="str">
        <f>Besoins!F13</f>
        <v>kg</v>
      </c>
    </row>
    <row r="13">
      <c r="A13" t="s" s="15">
        <v>113</v>
      </c>
      <c r="B13" t="str" s="12">
        <f>Procedure!D5</f>
        <v>Confectionner la sauce supreme — Reutiliser la sauce suprEme deja preparee (GRO_CDC_206SuVo), a base du fond blanc de cuisson des volailles reduit et lie au roux, cremee et montee au beurre.</v>
      </c>
      <c r="C13"/>
      <c r="D13"/>
    </row>
    <row r="14">
      <c r="A14"/>
      <c r="B14" t="s">
        <v>114</v>
      </c>
      <c r="C14" s="6">
        <f>'Besoins'!$B$2*100</f>
        <v>100</v>
      </c>
      <c r="D14" t="s">
        <v>3</v>
      </c>
    </row>
    <row r="15">
      <c r="A15" t="s" s="15">
        <v>115</v>
      </c>
      <c r="B15" t="str" s="12">
        <f>Procedure!D6</f>
        <v>Terminer la preparation — Verser et napper les portions de volaille des 5 bacs. Agiter legerement les bacs d'un mouvement circulaire afin de lier tous les elements ensemble. Couvrir les bacs et les stocker en armoire chaude. Maintenir a +63°C, en attente de consommation.</v>
      </c>
      <c r="C15"/>
      <c r="D15"/>
    </row>
    <row r="16">
      <c r="A16" t="s" s="15">
        <v>116</v>
      </c>
      <c r="B16" t="str" s="12">
        <f>Procedure!D7</f>
        <v>Servir — Servir une cuisse de volaille sur assiette, napper largement de sauce supreme. Accompagner de riz pilaf ou creole.</v>
      </c>
      <c r="C16"/>
      <c r="D16"/>
    </row>
    <row r="17">
      <c r="A17"/>
      <c r="B17"/>
      <c r="C17"/>
      <c r="D17"/>
    </row>
    <row r="18">
      <c r="A18" t="s" s="14">
        <v>117</v>
      </c>
      <c r="B18"/>
      <c r="C18"/>
      <c r="D18"/>
    </row>
    <row r="19">
      <c r="A19" t="s" s="15">
        <v>106</v>
      </c>
      <c r="B19" t="str" s="12">
        <f>"[DISSOUDRE] "&amp;Procedure!D8</f>
        <v>[DISSOUDRE] Délayer la poudre dans l'eau froide en fouettant, puis porter à ébullition en remuant régulièrement.</v>
      </c>
      <c r="C19"/>
      <c r="D19"/>
    </row>
    <row r="20">
      <c r="A20"/>
      <c r="B20" t="s">
        <v>118</v>
      </c>
      <c r="C20" s="6">
        <f>'Besoins'!$B$2*16.575</f>
        <v>16.575</v>
      </c>
      <c r="D20" t="s">
        <v>15</v>
      </c>
    </row>
    <row r="21">
      <c r="A21"/>
      <c r="B21" t="s">
        <v>119</v>
      </c>
      <c r="C21" s="6">
        <f>'Besoins'!$B$2*0.425</f>
        <v>0.425</v>
      </c>
      <c r="D21" t="s">
        <v>25</v>
      </c>
    </row>
    <row r="22">
      <c r="A22"/>
      <c r="B22"/>
      <c r="C22"/>
      <c r="D22"/>
    </row>
    <row r="23">
      <c r="A23" t="s" s="14">
        <v>120</v>
      </c>
      <c r="B23"/>
      <c r="C23"/>
      <c r="D23"/>
    </row>
    <row r="24">
      <c r="A24" t="s" s="15">
        <v>106</v>
      </c>
      <c r="B24" t="str" s="12">
        <f>"[METTRE EN PLACE] "&amp;Procedure!D9</f>
        <v>[METTRE EN PLACE] Mettre en place — Peser, mesurer et contrôler les denrées. Tamiser la farine. Découper le beurre en parcelles.</v>
      </c>
      <c r="C24"/>
      <c r="D24"/>
    </row>
    <row r="25">
      <c r="A25"/>
      <c r="B25" t="s">
        <v>121</v>
      </c>
      <c r="C25" s="6">
        <f>'Besoins'!$B$2*0.325</f>
        <v>0.325</v>
      </c>
      <c r="D25" t="s">
        <v>25</v>
      </c>
    </row>
    <row r="26">
      <c r="A26"/>
      <c r="B26" t="s">
        <v>122</v>
      </c>
      <c r="C26" s="6">
        <f>'Besoins'!$B$2*0.325</f>
        <v>0.325</v>
      </c>
      <c r="D26" t="s">
        <v>25</v>
      </c>
    </row>
    <row r="27">
      <c r="A27" t="s" s="15">
        <v>107</v>
      </c>
      <c r="B27" t="str" s="12">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27"/>
      <c r="D27"/>
    </row>
    <row r="28">
      <c r="A28"/>
      <c r="B28" t="s">
        <v>121</v>
      </c>
      <c r="C28" s="6">
        <f>'Besoins'!$B$2*0.325</f>
        <v>0.325</v>
      </c>
      <c r="D28" t="s">
        <v>25</v>
      </c>
    </row>
    <row r="29">
      <c r="A29"/>
      <c r="B29" t="s">
        <v>122</v>
      </c>
      <c r="C29" s="6">
        <f>'Besoins'!$B$2*0.325</f>
        <v>0.325</v>
      </c>
      <c r="D29" t="s">
        <v>25</v>
      </c>
    </row>
    <row r="30">
      <c r="A30" t="s" s="15">
        <v>109</v>
      </c>
      <c r="B30" t="str" s="12">
        <f>"[RÉDUIRE] "&amp;Procedure!D11</f>
        <v>[RÉDUIRE] Cuire le roux blanc — Cuire très doucement à feu réduit sans arrêter de mélanger. Arrêter la cuisson lorsqu'il blanchit et devient mousseux — on dit alors qu'il « fleurit ».</v>
      </c>
      <c r="C30"/>
      <c r="D30"/>
    </row>
    <row r="31">
      <c r="A31"/>
      <c r="B31" t="str" s="16">
        <f>"ℹ "&amp;Procedure!E11</f>
        <v>ℹ</v>
      </c>
      <c r="C31"/>
      <c r="D31"/>
    </row>
    <row r="32">
      <c r="A32" t="s" s="15">
        <v>113</v>
      </c>
      <c r="B32" t="str" s="12">
        <f>"[REFROIDIR] "&amp;Procedure!D12</f>
        <v>[REFROIDIR] Refroidir rapidement — Retirer la sauteuse du feu. Si nécessaire, plonger le fond dans une plaque d'eau froide pour stopper la cuisson.</v>
      </c>
      <c r="C32"/>
      <c r="D32"/>
    </row>
    <row r="33">
      <c r="A33"/>
      <c r="B33"/>
      <c r="C33"/>
      <c r="D33"/>
    </row>
    <row r="34">
      <c r="A34" t="s" s="14">
        <v>123</v>
      </c>
      <c r="B34"/>
      <c r="C34"/>
      <c r="D34"/>
    </row>
    <row r="35">
      <c r="A35" t="s" s="15">
        <v>106</v>
      </c>
      <c r="B35" t="str" s="12">
        <f>Procedure!D13</f>
        <v>Mise en place du poste de travail — Vérifier les D.L.C., peser les denrées, sélectionner le matériel. Désinfecter le matériel et le poste de travail suivant les protocoles.</v>
      </c>
      <c r="C35"/>
      <c r="D35"/>
    </row>
    <row r="36">
      <c r="A36" t="s" s="15">
        <v>107</v>
      </c>
      <c r="B36" t="str" s="12">
        <f>Procedure!D14</f>
        <v>Réduire de 2 litres le fond blanc de la recette de base.</v>
      </c>
      <c r="C36"/>
      <c r="D36"/>
    </row>
    <row r="37">
      <c r="A37"/>
      <c r="B37" t="s">
        <v>124</v>
      </c>
      <c r="C37" s="6">
        <f>'Besoins'!$B$2*8</f>
        <v>8</v>
      </c>
      <c r="D37" t="s">
        <v>15</v>
      </c>
    </row>
    <row r="38">
      <c r="A38"/>
      <c r="B38" t="s">
        <v>112</v>
      </c>
      <c r="C38" s="6">
        <f>'Besoins'!$B$2*0.06</f>
        <v>0.06</v>
      </c>
      <c r="D38" t="s">
        <v>25</v>
      </c>
    </row>
    <row r="39">
      <c r="A39"/>
      <c r="B39" t="str">
        <f>Besoins!B11</f>
        <v>Piment de Cayenne</v>
      </c>
      <c r="C39" s="6">
        <f>Besoins!E11</f>
        <v>0.002</v>
      </c>
      <c r="D39" t="str">
        <f>Besoins!F11</f>
        <v>kg</v>
      </c>
    </row>
    <row r="40">
      <c r="A40"/>
      <c r="B40" t="str">
        <f>Besoins!B12</f>
        <v>Poivre blanc moulu</v>
      </c>
      <c r="C40" s="6">
        <f>Besoins!E12</f>
        <v>0.006</v>
      </c>
      <c r="D40" t="str">
        <f>Besoins!F12</f>
        <v>kg</v>
      </c>
    </row>
    <row r="41">
      <c r="A41"/>
      <c r="B41" t="str">
        <f>Besoins!B10</f>
        <v>Noix de muscade moulue</v>
      </c>
      <c r="C41" s="6">
        <f>Besoins!E10</f>
        <v>0.002</v>
      </c>
      <c r="D41" t="str">
        <f>Besoins!F10</f>
        <v>kg</v>
      </c>
    </row>
    <row r="42">
      <c r="A42" t="s" s="15">
        <v>109</v>
      </c>
      <c r="B42" t="str" s="12">
        <f>Procedure!D15</f>
        <v>Ajouter 2 litres de crème fraîche et 500 g de beurre en liaison terminale. Monter et émulsionner la sauce au mixeur.</v>
      </c>
      <c r="C42"/>
      <c r="D42"/>
    </row>
    <row r="43">
      <c r="A43"/>
      <c r="B43" t="str">
        <f>Besoins!B17</f>
        <v>Crème fraîche liquide 15% MG allégée</v>
      </c>
      <c r="C43" s="6">
        <f>Besoins!E17</f>
        <v>2</v>
      </c>
      <c r="D43" t="str">
        <f>Besoins!F17</f>
        <v>lt</v>
      </c>
    </row>
    <row r="44">
      <c r="A44"/>
      <c r="B44" t="str">
        <f>Besoins!B16</f>
        <v>Beurre doux 82% MG plaquette</v>
      </c>
      <c r="C44" s="6">
        <f>Besoins!E16</f>
        <v>0.5</v>
      </c>
      <c r="D44" t="str">
        <f>Besoins!F16</f>
        <v>kg</v>
      </c>
    </row>
    <row r="45">
      <c r="A45"/>
      <c r="B45"/>
      <c r="C45"/>
      <c r="D45"/>
    </row>
    <row r="46">
      <c r="A46" t="s" s="14">
        <v>125</v>
      </c>
      <c r="B46"/>
      <c r="C46"/>
      <c r="D46"/>
    </row>
    <row r="47">
      <c r="A47" t="s" s="15">
        <v>106</v>
      </c>
      <c r="B47" t="str" s="12">
        <f>Procedure!D16</f>
        <v>Réhydrater la poudre déshydratée dans l'eau chaude puis ajouter le vin blanc. Porter à ébullition légère et laisser réduire quelques minutes.</v>
      </c>
      <c r="C47"/>
      <c r="D47"/>
    </row>
    <row r="48">
      <c r="A48"/>
      <c r="B48" t="s">
        <v>118</v>
      </c>
      <c r="C48" s="6">
        <f>'Besoins'!$B$2*6.2</f>
        <v>6.2</v>
      </c>
      <c r="D48" t="s">
        <v>15</v>
      </c>
    </row>
    <row r="49">
      <c r="A49"/>
      <c r="B49" t="str">
        <f>Besoins!B7</f>
        <v>Vin blanc sec de cuisson</v>
      </c>
      <c r="C49" s="6">
        <f>Besoins!E7</f>
        <v>1.6</v>
      </c>
      <c r="D49" t="str">
        <f>Besoins!F7</f>
        <v>lt</v>
      </c>
    </row>
    <row r="50">
      <c r="A50"/>
      <c r="B50" t="s">
        <v>119</v>
      </c>
      <c r="C50" s="6">
        <f>'Besoins'!$B$2*0.2</f>
        <v>0.2</v>
      </c>
      <c r="D50" t="s">
        <v>25</v>
      </c>
    </row>
    <row r="51">
      <c r="A51"/>
      <c r="B51"/>
      <c r="C51"/>
      <c r="D51"/>
    </row>
    <row r="52">
      <c r="A52" t="s" s="17">
        <v>126</v>
      </c>
      <c r="B52"/>
      <c r="C52"/>
      <c r="D52"/>
    </row>
  </sheetData>
  <sheetProtection sheet="1" formatRows="0" formatColumns="0"/>
  <mergeCells count="24">
    <mergeCell ref="A1:D1"/>
    <mergeCell ref="A2:D2"/>
    <mergeCell ref="A4:D4"/>
    <mergeCell ref="B5:D5"/>
    <mergeCell ref="B6:D6"/>
    <mergeCell ref="B8:D8"/>
    <mergeCell ref="B13:D13"/>
    <mergeCell ref="B15:D15"/>
    <mergeCell ref="B16:D16"/>
    <mergeCell ref="A18:D18"/>
    <mergeCell ref="B19:D19"/>
    <mergeCell ref="A23:D23"/>
    <mergeCell ref="B24:D24"/>
    <mergeCell ref="B27:D27"/>
    <mergeCell ref="B30:D30"/>
    <mergeCell ref="B31:D31"/>
    <mergeCell ref="B32:D32"/>
    <mergeCell ref="A34:D34"/>
    <mergeCell ref="B35:D35"/>
    <mergeCell ref="B36:D36"/>
    <mergeCell ref="B42:D42"/>
    <mergeCell ref="A46:D46"/>
    <mergeCell ref="B47:D47"/>
    <mergeCell ref="A52:D5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2026-09-15T22:38:43Z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2026-09-15T22:38:43Z</dcterms:modified>
  <cp:revision>1</cp:revision>
</cp:coreProperties>
</file>