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<sst xmlns="http://schemas.openxmlformats.org/spreadsheetml/2006/main" count="140" uniqueCount="140">
  <si>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</si>
  <si>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</si>
  <si>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POULETS SAUTÉS CHASSEUR (CUISSES)</t>
  </si>
  <si>
    <t>Code</t>
  </si>
  <si>
    <t>GRO_CDC_112B</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</si>
  <si>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</si>
  <si>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</si>
  <si>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</si>
  <si>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</si>
  <si>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</si>
  <si>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</si>
  <si>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</si>
  <si>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</si>
  <si>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</si>
  <si>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</si>
  <si>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</si>
  <si>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</si>
  <si>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</si>
  <si>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</si>
  <si>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</si>
  <si>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</si>
  <si>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01:10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</si>
  <si>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</si>
  <si>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</si>
  <si>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</si>
  <si>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</si>
  <si>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</si>
  <si>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</si>
  <si>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</si>
  <si>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</si>
  <si>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</si>
  <si>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</si>
  <si>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</si>
  <si>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</si>
  <si>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</si>
  <si>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</si>
  <si>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ALC-COGNAC</t>
  </si>
  <si>
    <t>Cognac VS (flambé, sauce)</t>
  </si>
  <si>
    <t>Spiritueux et liqueurs cuisine</t>
  </si>
  <si>
    <t>RNME1014107</t>
  </si>
  <si>
    <t>Vin blanc bib 10L UE</t>
  </si>
  <si>
    <t>Vins et bières de cuisson</t>
  </si>
  <si>
    <t>u</t>
  </si>
  <si>
    <t>RNME101431</t>
  </si>
  <si>
    <t>Champignons hôtel pieds morceaux boîte 5/1</t>
  </si>
  <si>
    <t>Conserves de légumes</t>
  </si>
  <si>
    <t>EPI-POIVRE-NOIR</t>
  </si>
  <si>
    <t>Poivre noir moulu</t>
  </si>
  <si>
    <t>Épices en poudre et graines</t>
  </si>
  <si>
    <t>kg</t>
  </si>
  <si>
    <t>FAR-T55</t>
  </si>
  <si>
    <t>Farine de blé T55</t>
  </si>
  <si>
    <t>Farines de blé</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</si>
  <si>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</si>
  <si>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</si>
  <si>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</si>
  <si>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</si>
  <si>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</si>
  <si>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</si>
  <si>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</si>
  <si>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</si>
  <si>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</si>
  <si>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</si>
  <si>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</si>
  <si>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</si>
  <si>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</si>
  <si>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RNM0020160</t>
  </si>
  <si>
    <t>CERFEUIL France botte</t>
  </si>
  <si>
    <t>Légumes</t>
  </si>
  <si>
    <t>bte</t>
  </si>
  <si>
    <t>RNM1940160</t>
  </si>
  <si>
    <t>ESTRAGON France botte</t>
  </si>
  <si>
    <t>SEL-FIN</t>
  </si>
  <si>
    <t>Sel fin de cuisine</t>
  </si>
  <si>
    <t>Sels et condiments de base</t>
  </si>
  <si>
    <t>ECHALOTE-CI-SURG</t>
  </si>
  <si>
    <t>Échalotes ciselées surgelées</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</si>
  <si>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</si>
  <si>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</si>
  <si>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</si>
  <si>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</si>
  <si>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</si>
  <si>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</si>
  <si>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</si>
  <si>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</si>
  <si>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</si>
  <si>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</si>
  <si>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</si>
  <si>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</si>
  <si>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</si>
  <si>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</si>
  <si>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</si>
  <si>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Farine de blé T55</t>
  </si>
  <si>
    <t xml:space="preserve">    ↳ Margarine de pâtisserie 80% MG</t>
  </si>
  <si>
    <t xml:space="preserve">    ↳ Huile de tournesol raffinée vrac</t>
  </si>
  <si>
    <t xml:space="preserve">    ↳ Sel fin de cuisine</t>
  </si>
  <si>
    <t xml:space="preserve">    ↳ Poivre noir moulu</t>
  </si>
  <si>
    <t xml:space="preserve">    ↳ CHAMPIGNONS HÔTEL PIEDS ET MORCEAUX (KG)</t>
  </si>
  <si>
    <t>Conversions diverses</t>
  </si>
  <si>
    <t xml:space="preserve">        ↳ Champignons hôtel pieds morceaux boîte 5/1</t>
  </si>
  <si>
    <t xml:space="preserve">    ↳ Échalotes ciselées surgelées</t>
  </si>
  <si>
    <t xml:space="preserve">    ↳ VIN BLANC CUISSON (L)</t>
  </si>
  <si>
    <t xml:space="preserve">        ↳ Vin blanc bib 10L UE</t>
  </si>
  <si>
    <t xml:space="preserve">    ↳ Cognac VS (flambé, sauce)</t>
  </si>
  <si>
    <t xml:space="preserve">    ↳ Fond brun de veau reconstitue (collectivite)</t>
  </si>
  <si>
    <t>Préparations de base collectivité</t>
  </si>
  <si>
    <t xml:space="preserve">        ↳ Eau (robinet - moy. France 2026)</t>
  </si>
  <si>
    <t xml:space="preserve">        ↳ Fonds Brun Lié (Knorr Professional)</t>
  </si>
  <si>
    <t xml:space="preserve">    ↳ Fond champignon concentre liquide (CHEF)</t>
  </si>
  <si>
    <t xml:space="preserve">    ↳ Beurre doux 82% MG plaquette</t>
  </si>
  <si>
    <t xml:space="preserve">    ↳ ESTRAGON (KG)</t>
  </si>
  <si>
    <t xml:space="preserve">        ↳ ESTRAGON France botte</t>
  </si>
  <si>
    <t xml:space="preserve">    ↳ CERFEUIL (KG)</t>
  </si>
  <si>
    <t xml:space="preserve">        ↳ CERFEUIL France botte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</si>
  <si>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</si>
  <si>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</si>
  <si>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</si>
  <si>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</si>
  <si>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</si>
  <si>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</si>
  <si>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</si>
  <si>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</si>
  <si>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</si>
  <si>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POULETS SAUTÉS CHASSEUR (CUISSES)</t>
  </si>
  <si>
    <t>POULETS SAUTÉS CHASSEUR (CUISSES)  GRO_CDC_112B</t>
  </si>
  <si>
    <t>1.</t>
  </si>
  <si>
    <t>2.</t>
  </si>
  <si>
    <t xml:space="preserve">    Cuisse de poulet (piece) (conv.)</t>
  </si>
  <si>
    <t xml:space="preserve">    CHAMPIGNONS HÔTEL PIEDS ET MORCEAUX (KG) (conv.)</t>
  </si>
  <si>
    <t xml:space="preserve">    ESTRAGON (KG) (conv.)</t>
  </si>
  <si>
    <t xml:space="preserve">    CERFEUIL (KG) (conv.)</t>
  </si>
  <si>
    <t>3.</t>
  </si>
  <si>
    <t xml:space="preserve">    Sel fin de cuisine</t>
  </si>
  <si>
    <t xml:space="preserve">    Poivre noir moulu</t>
  </si>
  <si>
    <t>4.</t>
  </si>
  <si>
    <t>5.</t>
  </si>
  <si>
    <t xml:space="preserve">    VIN BLANC CUISSON (L) (conv.)</t>
  </si>
  <si>
    <t xml:space="preserve">    Fond brun de veau reconstitue (collectivite)</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</si>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</sst>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240.9191475</v>
      </c>
    </row>
    <row r="12">
      <c r="A12" t="s" s="3">
        <v>17</v>
      </c>
      <c r="B12" s="4">
        <v>2.409191475</v>
      </c>
    </row>
    <row r="13">
      <c r="A13"/>
      <c r="B13"/>
    </row>
    <row r="14">
      <c r="A14" t="s" s="5">
        <v>18</v>
      </c>
      <c r="B14" t="s" s="5">
        <v>15</v>
      </c>
    </row>
    <row r="15">
      <c r="A15" t="s" s="5">
        <v>19</v>
      </c>
      <c r="B15" s="6">
        <v>240.9191475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6.825</v>
      </c>
      <c r="E7" s="11">
        <f>D7*$B$2</f>
        <v>6.825</v>
      </c>
      <c r="F7" t="s">
        <v>35</v>
      </c>
      <c r="G7" s="4">
        <f>E7*0.0043</f>
        <v>0.029348</v>
      </c>
    </row>
    <row r="8">
      <c r="A8" t="s">
        <v>36</v>
      </c>
      <c r="B8" t="s">
        <v>37</v>
      </c>
      <c r="C8" t="s">
        <v>38</v>
      </c>
      <c r="D8" s="9">
        <v>0.5</v>
      </c>
      <c r="E8" s="11">
        <f>D8*$B$2</f>
        <v>0.5</v>
      </c>
      <c r="F8" t="s">
        <v>35</v>
      </c>
      <c r="G8" s="4">
        <f>E8*28</f>
        <v>14</v>
      </c>
    </row>
    <row r="9">
      <c r="A9" t="s">
        <v>39</v>
      </c>
      <c r="B9" t="s">
        <v>40</v>
      </c>
      <c r="C9" t="s">
        <v>41</v>
      </c>
      <c r="D9" s="9">
        <v>0.3</v>
      </c>
      <c r="E9" s="11">
        <f>D9*$B$2</f>
        <v>0.3</v>
      </c>
      <c r="F9" t="s">
        <v>42</v>
      </c>
      <c r="G9" s="4">
        <f>E9*24.02</f>
        <v>7.206</v>
      </c>
    </row>
    <row r="10">
      <c r="A10" t="s">
        <v>43</v>
      </c>
      <c r="B10" t="s">
        <v>44</v>
      </c>
      <c r="C10" t="s">
        <v>45</v>
      </c>
      <c r="D10" s="9">
        <v>2</v>
      </c>
      <c r="E10" s="11">
        <f>D10*$B$2</f>
        <v>2</v>
      </c>
      <c r="F10" t="s">
        <v>42</v>
      </c>
      <c r="G10" s="4">
        <f>E10*16.12</f>
        <v>32.24</v>
      </c>
    </row>
    <row r="11">
      <c r="A11" t="s">
        <v>46</v>
      </c>
      <c r="B11" t="s">
        <v>47</v>
      </c>
      <c r="C11" t="s">
        <v>48</v>
      </c>
      <c r="D11" s="9">
        <v>0.007</v>
      </c>
      <c r="E11" s="11">
        <f>D11*$B$2</f>
        <v>0.007</v>
      </c>
      <c r="F11" t="s">
        <v>49</v>
      </c>
      <c r="G11" s="4">
        <f>E11*12.5</f>
        <v>0.0875</v>
      </c>
    </row>
    <row r="12">
      <c r="A12" t="s">
        <v>50</v>
      </c>
      <c r="B12" t="s">
        <v>51</v>
      </c>
      <c r="C12" t="s">
        <v>52</v>
      </c>
      <c r="D12" s="9">
        <v>1</v>
      </c>
      <c r="E12" s="11">
        <f>D12*$B$2</f>
        <v>1</v>
      </c>
      <c r="F12" t="s">
        <v>49</v>
      </c>
      <c r="G12" s="4">
        <f>E12*0.56</f>
        <v>0.56</v>
      </c>
    </row>
    <row r="13">
      <c r="A13" t="s">
        <v>53</v>
      </c>
      <c r="B13" t="s">
        <v>54</v>
      </c>
      <c r="C13" t="s">
        <v>55</v>
      </c>
      <c r="D13" s="9">
        <v>0.1</v>
      </c>
      <c r="E13" s="11">
        <f>D13*$B$2</f>
        <v>0.1</v>
      </c>
      <c r="F13" t="s">
        <v>35</v>
      </c>
      <c r="G13" s="4">
        <f>E13*0</f>
        <v>0</v>
      </c>
    </row>
    <row r="14">
      <c r="A14" t="s">
        <v>56</v>
      </c>
      <c r="B14" t="s">
        <v>57</v>
      </c>
      <c r="C14" t="s">
        <v>55</v>
      </c>
      <c r="D14" s="9">
        <v>0.175</v>
      </c>
      <c r="E14" s="11">
        <f>D14*$B$2</f>
        <v>0.175</v>
      </c>
      <c r="F14" t="s">
        <v>49</v>
      </c>
      <c r="G14" s="4">
        <f>E14*19.69</f>
        <v>3.44575</v>
      </c>
    </row>
    <row r="15">
      <c r="A15" t="s">
        <v>58</v>
      </c>
      <c r="B15" t="s">
        <v>59</v>
      </c>
      <c r="C15" t="s">
        <v>60</v>
      </c>
      <c r="D15" s="9">
        <v>0.5</v>
      </c>
      <c r="E15" s="11">
        <f>D15*$B$2</f>
        <v>0.5</v>
      </c>
      <c r="F15" t="s">
        <v>35</v>
      </c>
      <c r="G15" s="4">
        <f>E15*1.05</f>
        <v>0.525</v>
      </c>
    </row>
    <row r="16">
      <c r="A16" t="s">
        <v>61</v>
      </c>
      <c r="B16" t="s">
        <v>62</v>
      </c>
      <c r="C16" t="s">
        <v>63</v>
      </c>
      <c r="D16" s="9">
        <v>0.75</v>
      </c>
      <c r="E16" s="11">
        <f>D16*$B$2</f>
        <v>0.75</v>
      </c>
      <c r="F16" t="s">
        <v>49</v>
      </c>
      <c r="G16" s="4">
        <f>E16*5.2</f>
        <v>3.9</v>
      </c>
    </row>
    <row r="17">
      <c r="A17" t="s">
        <v>64</v>
      </c>
      <c r="B17" t="s">
        <v>65</v>
      </c>
      <c r="C17" t="s">
        <v>63</v>
      </c>
      <c r="D17" s="9">
        <v>1</v>
      </c>
      <c r="E17" s="11">
        <f>D17*$B$2</f>
        <v>1</v>
      </c>
      <c r="F17" t="s">
        <v>49</v>
      </c>
      <c r="G17" s="4">
        <f>E17*3.6</f>
        <v>3.6</v>
      </c>
    </row>
    <row r="18">
      <c r="A18" t="s">
        <v>66</v>
      </c>
      <c r="B18" t="s">
        <v>67</v>
      </c>
      <c r="C18" t="s">
        <v>68</v>
      </c>
      <c r="D18" s="9">
        <v>3.333333</v>
      </c>
      <c r="E18" s="11">
        <f>D18*$B$2</f>
        <v>3.333333</v>
      </c>
      <c r="F18" t="s">
        <v>69</v>
      </c>
      <c r="G18" s="4">
        <f>E18*0.60000006</f>
        <v>2</v>
      </c>
    </row>
    <row r="19">
      <c r="A19" t="s">
        <v>70</v>
      </c>
      <c r="B19" t="s">
        <v>71</v>
      </c>
      <c r="C19" t="s">
        <v>68</v>
      </c>
      <c r="D19" s="9">
        <v>3.333333</v>
      </c>
      <c r="E19" s="11">
        <f>D19*$B$2</f>
        <v>3.333333</v>
      </c>
      <c r="F19" t="s">
        <v>69</v>
      </c>
      <c r="G19" s="4">
        <f>E19*0.60000006</f>
        <v>2</v>
      </c>
    </row>
    <row r="20">
      <c r="A20" t="s">
        <v>72</v>
      </c>
      <c r="B20" t="s">
        <v>73</v>
      </c>
      <c r="C20" t="s">
        <v>74</v>
      </c>
      <c r="D20" s="9">
        <v>0.073</v>
      </c>
      <c r="E20" s="11">
        <f>D20*$B$2</f>
        <v>0.073</v>
      </c>
      <c r="F20" t="s">
        <v>49</v>
      </c>
      <c r="G20" s="4">
        <f>E20*0.35</f>
        <v>0.02555</v>
      </c>
    </row>
    <row r="21">
      <c r="A21" t="s">
        <v>75</v>
      </c>
      <c r="B21" t="s">
        <v>76</v>
      </c>
      <c r="C21" t="s">
        <v>77</v>
      </c>
      <c r="D21" s="9">
        <v>1</v>
      </c>
      <c r="E21" s="11">
        <f>D21*$B$2</f>
        <v>1</v>
      </c>
      <c r="F21" t="s">
        <v>49</v>
      </c>
      <c r="G21" s="4">
        <f>E21*7.5</f>
        <v>7.5</v>
      </c>
    </row>
    <row r="22">
      <c r="A22" t="s">
        <v>78</v>
      </c>
      <c r="B22" t="s">
        <v>79</v>
      </c>
      <c r="C22" t="s">
        <v>80</v>
      </c>
      <c r="D22" s="9">
        <v>20</v>
      </c>
      <c r="E22" s="11">
        <f>D22*$B$2</f>
        <v>20</v>
      </c>
      <c r="F22" t="s">
        <v>49</v>
      </c>
      <c r="G22" s="4">
        <f>E22*8.19</f>
        <v>163.8</v>
      </c>
    </row>
    <row r="23">
      <c r="A23"/>
      <c r="B23"/>
      <c r="C23"/>
      <c r="D23"/>
      <c r="E23"/>
      <c r="F23" t="s" s="3">
        <v>81</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30</v>
      </c>
      <c r="F1" t="s" s="2">
        <v>5</v>
      </c>
    </row>
    <row r="2">
      <c r="A2">
        <v>0</v>
      </c>
      <c r="B2" t="s">
        <v>2</v>
      </c>
      <c r="C2" t="s">
        <v>86</v>
      </c>
      <c r="D2" s="11">
        <v>100</v>
      </c>
      <c r="E2" t="s">
        <v>25</v>
      </c>
      <c r="F2" t="s">
        <v>87</v>
      </c>
    </row>
    <row r="3">
      <c r="A3">
        <v>1</v>
      </c>
      <c r="B3" t="s">
        <v>88</v>
      </c>
      <c r="C3" t="s">
        <v>86</v>
      </c>
      <c r="D3" s="11">
        <v>100</v>
      </c>
      <c r="E3" t="s">
        <v>25</v>
      </c>
      <c r="F3" t="s">
        <v>89</v>
      </c>
    </row>
    <row r="4">
      <c r="A4">
        <v>2</v>
      </c>
      <c r="B4" t="s">
        <v>90</v>
      </c>
      <c r="C4" t="s">
        <v>91</v>
      </c>
      <c r="D4" s="11">
        <v>20</v>
      </c>
      <c r="E4" t="s">
        <v>49</v>
      </c>
      <c r="F4" t="s">
        <v>80</v>
      </c>
    </row>
    <row r="5">
      <c r="A5">
        <v>1</v>
      </c>
      <c r="B5" t="s">
        <v>92</v>
      </c>
      <c r="C5" t="s">
        <v>91</v>
      </c>
      <c r="D5" s="11">
        <v>1</v>
      </c>
      <c r="E5" t="s">
        <v>49</v>
      </c>
      <c r="F5" t="s">
        <v>52</v>
      </c>
    </row>
    <row r="6">
      <c r="A6">
        <v>1</v>
      </c>
      <c r="B6" t="s">
        <v>93</v>
      </c>
      <c r="C6" t="s">
        <v>91</v>
      </c>
      <c r="D6" s="11">
        <v>1</v>
      </c>
      <c r="E6" t="s">
        <v>49</v>
      </c>
      <c r="F6" t="s">
        <v>63</v>
      </c>
    </row>
    <row r="7">
      <c r="A7">
        <v>1</v>
      </c>
      <c r="B7" t="s">
        <v>94</v>
      </c>
      <c r="C7" t="s">
        <v>91</v>
      </c>
      <c r="D7" s="11">
        <v>0.5</v>
      </c>
      <c r="E7" t="s">
        <v>35</v>
      </c>
      <c r="F7" t="s">
        <v>60</v>
      </c>
    </row>
    <row r="8">
      <c r="A8">
        <v>1</v>
      </c>
      <c r="B8" t="s">
        <v>95</v>
      </c>
      <c r="C8" t="s">
        <v>91</v>
      </c>
      <c r="D8" s="11">
        <v>0.018</v>
      </c>
      <c r="E8" t="s">
        <v>49</v>
      </c>
      <c r="F8" t="s">
        <v>74</v>
      </c>
    </row>
    <row r="9">
      <c r="A9">
        <v>1</v>
      </c>
      <c r="B9" t="s">
        <v>96</v>
      </c>
      <c r="C9" t="s">
        <v>91</v>
      </c>
      <c r="D9" s="11">
        <v>0.002</v>
      </c>
      <c r="E9" t="s">
        <v>49</v>
      </c>
      <c r="F9" t="s">
        <v>48</v>
      </c>
    </row>
    <row r="10">
      <c r="A10">
        <v>1</v>
      </c>
      <c r="B10" t="s">
        <v>97</v>
      </c>
      <c r="C10" t="s">
        <v>86</v>
      </c>
      <c r="D10" s="11">
        <v>4.6</v>
      </c>
      <c r="E10" t="s">
        <v>49</v>
      </c>
      <c r="F10" t="s">
        <v>98</v>
      </c>
    </row>
    <row r="11">
      <c r="A11">
        <v>2</v>
      </c>
      <c r="B11" t="s">
        <v>99</v>
      </c>
      <c r="C11" t="s">
        <v>91</v>
      </c>
      <c r="D11" s="11">
        <v>2</v>
      </c>
      <c r="E11" t="s">
        <v>42</v>
      </c>
      <c r="F11" t="s">
        <v>45</v>
      </c>
    </row>
    <row r="12">
      <c r="A12">
        <v>1</v>
      </c>
      <c r="B12" t="s">
        <v>100</v>
      </c>
      <c r="C12" t="s">
        <v>91</v>
      </c>
      <c r="D12" s="11">
        <v>1</v>
      </c>
      <c r="E12" t="s">
        <v>49</v>
      </c>
      <c r="F12" t="s">
        <v>77</v>
      </c>
    </row>
    <row r="13">
      <c r="A13">
        <v>1</v>
      </c>
      <c r="B13" t="s">
        <v>101</v>
      </c>
      <c r="C13" t="s">
        <v>86</v>
      </c>
      <c r="D13" s="11">
        <v>3</v>
      </c>
      <c r="E13" t="s">
        <v>35</v>
      </c>
      <c r="F13" t="s">
        <v>98</v>
      </c>
    </row>
    <row r="14">
      <c r="A14">
        <v>2</v>
      </c>
      <c r="B14" t="s">
        <v>102</v>
      </c>
      <c r="C14" t="s">
        <v>91</v>
      </c>
      <c r="D14" s="11">
        <v>0.3</v>
      </c>
      <c r="E14" t="s">
        <v>42</v>
      </c>
      <c r="F14" t="s">
        <v>41</v>
      </c>
    </row>
    <row r="15">
      <c r="A15">
        <v>1</v>
      </c>
      <c r="B15" t="s">
        <v>103</v>
      </c>
      <c r="C15" t="s">
        <v>91</v>
      </c>
      <c r="D15" s="11">
        <v>0.5</v>
      </c>
      <c r="E15" t="s">
        <v>35</v>
      </c>
      <c r="F15" t="s">
        <v>38</v>
      </c>
    </row>
    <row r="16">
      <c r="A16">
        <v>1</v>
      </c>
      <c r="B16" t="s">
        <v>104</v>
      </c>
      <c r="C16" t="s">
        <v>86</v>
      </c>
      <c r="D16" s="11">
        <v>7</v>
      </c>
      <c r="E16" t="s">
        <v>35</v>
      </c>
      <c r="F16" t="s">
        <v>105</v>
      </c>
    </row>
    <row r="17">
      <c r="A17">
        <v>2</v>
      </c>
      <c r="B17" t="s">
        <v>106</v>
      </c>
      <c r="C17" t="s">
        <v>91</v>
      </c>
      <c r="D17" s="11">
        <v>6.825</v>
      </c>
      <c r="E17" t="s">
        <v>35</v>
      </c>
      <c r="F17" t="s">
        <v>34</v>
      </c>
    </row>
    <row r="18">
      <c r="A18">
        <v>2</v>
      </c>
      <c r="B18" t="s">
        <v>107</v>
      </c>
      <c r="C18" t="s">
        <v>91</v>
      </c>
      <c r="D18" s="11">
        <v>0.175</v>
      </c>
      <c r="E18" t="s">
        <v>49</v>
      </c>
      <c r="F18" t="s">
        <v>55</v>
      </c>
    </row>
    <row r="19">
      <c r="A19">
        <v>1</v>
      </c>
      <c r="B19" t="s">
        <v>108</v>
      </c>
      <c r="C19" t="s">
        <v>91</v>
      </c>
      <c r="D19" s="11">
        <v>0.1</v>
      </c>
      <c r="E19" t="s">
        <v>49</v>
      </c>
      <c r="F19" t="s">
        <v>55</v>
      </c>
    </row>
    <row r="20">
      <c r="A20">
        <v>1</v>
      </c>
      <c r="B20" t="s">
        <v>109</v>
      </c>
      <c r="C20" t="s">
        <v>91</v>
      </c>
      <c r="D20" s="11">
        <v>0.75</v>
      </c>
      <c r="E20" t="s">
        <v>49</v>
      </c>
      <c r="F20" t="s">
        <v>63</v>
      </c>
    </row>
    <row r="21">
      <c r="A21">
        <v>1</v>
      </c>
      <c r="B21" t="s">
        <v>95</v>
      </c>
      <c r="C21" t="s">
        <v>91</v>
      </c>
      <c r="D21" s="11">
        <v>0.055</v>
      </c>
      <c r="E21" t="s">
        <v>49</v>
      </c>
      <c r="F21" t="s">
        <v>74</v>
      </c>
    </row>
    <row r="22">
      <c r="A22">
        <v>1</v>
      </c>
      <c r="B22" t="s">
        <v>96</v>
      </c>
      <c r="C22" t="s">
        <v>91</v>
      </c>
      <c r="D22" s="11">
        <v>0.005</v>
      </c>
      <c r="E22" t="s">
        <v>49</v>
      </c>
      <c r="F22" t="s">
        <v>48</v>
      </c>
    </row>
    <row r="23">
      <c r="A23">
        <v>1</v>
      </c>
      <c r="B23" t="s">
        <v>110</v>
      </c>
      <c r="C23" t="s">
        <v>86</v>
      </c>
      <c r="D23" s="11">
        <v>0.1</v>
      </c>
      <c r="E23" t="s">
        <v>49</v>
      </c>
      <c r="F23" t="s">
        <v>98</v>
      </c>
    </row>
    <row r="24">
      <c r="A24">
        <v>2</v>
      </c>
      <c r="B24" t="s">
        <v>111</v>
      </c>
      <c r="C24" t="s">
        <v>91</v>
      </c>
      <c r="D24" s="11">
        <v>3.333</v>
      </c>
      <c r="E24" t="s">
        <v>69</v>
      </c>
      <c r="F24" t="s">
        <v>68</v>
      </c>
    </row>
    <row r="25">
      <c r="A25">
        <v>1</v>
      </c>
      <c r="B25" t="s">
        <v>112</v>
      </c>
      <c r="C25" t="s">
        <v>86</v>
      </c>
      <c r="D25" s="11">
        <v>0.1</v>
      </c>
      <c r="E25" t="s">
        <v>49</v>
      </c>
      <c r="F25" t="s">
        <v>98</v>
      </c>
    </row>
    <row r="26">
      <c r="A26">
        <v>2</v>
      </c>
      <c r="B26" t="s">
        <v>113</v>
      </c>
      <c r="C26" t="s">
        <v>91</v>
      </c>
      <c r="D26" s="11">
        <v>3.333</v>
      </c>
      <c r="E26" t="s">
        <v>69</v>
      </c>
      <c r="F26" t="s">
        <v>68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t>
        </is>
      </c>
      <c r="E3" t="s" s="13"/>
      <c r="F3"/>
    </row>
    <row r="4">
      <c r="A4" t="s">
        <v>2</v>
      </c>
      <c r="B4">
        <v>3</v>
      </c>
      <c r="C4"/>
      <c r="D4" t="inlineStr" s="13">
        <is>
          <t>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t>
        </is>
      </c>
      <c r="E4" t="s" s="13"/>
      <c r="F4"/>
    </row>
    <row r="5">
      <c r="A5" t="s">
        <v>2</v>
      </c>
      <c r="B5">
        <v>4</v>
      </c>
      <c r="C5"/>
      <c r="D5" t="inlineStr" s="13">
        <is>
          <t>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t>
        </is>
      </c>
      <c r="E5" t="s" s="13"/>
      <c r="F5"/>
    </row>
    <row r="6">
      <c r="A6" t="s">
        <v>2</v>
      </c>
      <c r="B6">
        <v>5</v>
      </c>
      <c r="C6"/>
      <c r="D6" t="inlineStr" s="13">
        <is>
          <t>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t>
        </is>
      </c>
      <c r="E6" t="s" s="13"/>
      <c r="F6"/>
    </row>
    <row r="7">
      <c r="A7" t="s">
        <v>2</v>
      </c>
      <c r="B7">
        <v>6</v>
      </c>
      <c r="C7"/>
      <c r="D7" t="inlineStr" s="13">
        <is>
          <t>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t>
        </is>
      </c>
      <c r="E7" t="s" s="13"/>
      <c r="F7"/>
    </row>
    <row r="8">
      <c r="A8" t="s">
        <v>120</v>
      </c>
      <c r="B8">
        <v>1</v>
      </c>
      <c r="C8" t="s">
        <v>121</v>
      </c>
      <c r="D8" t="s" s="13">
        <v>122</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123</v>
      </c>
      <c r="B1"/>
      <c r="C1"/>
      <c r="D1"/>
    </row>
    <row r="2">
      <c r="A2" t="str" s="14">
        <f>"GRO_CDC_112B · GRO.VOLAILLE · référence : "&amp;Besoins!B3&amp;" "&amp;Besoins!C3&amp;" · multiplicateur réglable sur la feuille ""Besoins"""</f>
        <v>GRO_CDC_112B · GRO.VOLAILLE · référence : 100 pc · multiplicateur réglable sur la feuille </v>
      </c>
      <c r="B2"/>
      <c r="C2"/>
      <c r="D2"/>
    </row>
    <row r="3">
      <c r="A3"/>
      <c r="B3"/>
      <c r="C3"/>
      <c r="D3"/>
    </row>
    <row r="4">
      <c r="A4" t="s" s="15">
        <v>124</v>
      </c>
      <c r="B4"/>
      <c r="C4"/>
      <c r="D4"/>
    </row>
    <row r="5">
      <c r="A5" t="s" s="16">
        <v>125</v>
      </c>
      <c r="B5" t="str" s="13">
        <f>Procedure!D2</f>
        <v>Mise en place du poste de travail — Verifier les DLC, peser les denrees, selectionner le materiel necessaire. Laver et desinfecter le materiel et le poste de travail en suivant les protocoles.</v>
      </c>
      <c r="C5"/>
      <c r="D5"/>
    </row>
    <row r="6">
      <c r="A6" t="s" s="16">
        <v>126</v>
      </c>
      <c r="B6" t="str" s="13">
        <f>Procedure!D3</f>
        <v>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v>
      </c>
      <c r="C6"/>
      <c r="D6"/>
    </row>
    <row r="7">
      <c r="A7"/>
      <c r="B7" t="s">
        <v>127</v>
      </c>
      <c r="C7" s="11">
        <f>'Besoins'!$B$2*100</f>
        <v>100</v>
      </c>
      <c r="D7" t="s">
        <v>25</v>
      </c>
    </row>
    <row r="8">
      <c r="A8"/>
      <c r="B8" t="s">
        <v>128</v>
      </c>
      <c r="C8" s="11">
        <f>'Besoins'!$B$2*4.6</f>
        <v>4.6</v>
      </c>
      <c r="D8" t="s">
        <v>49</v>
      </c>
    </row>
    <row r="9">
      <c r="A9"/>
      <c r="B9" t="str">
        <f>Besoins!B21</f>
        <v>Échalotes ciselées surgelées</v>
      </c>
      <c r="C9" s="11">
        <f>Besoins!E21</f>
        <v>1</v>
      </c>
      <c r="D9" t="str">
        <f>Besoins!F21</f>
        <v>kg</v>
      </c>
    </row>
    <row r="10">
      <c r="A10"/>
      <c r="B10" t="str">
        <f>Besoins!B16</f>
        <v>Beurre doux 82% MG plaquette</v>
      </c>
      <c r="C10" s="11">
        <f>Besoins!E16</f>
        <v>0.75</v>
      </c>
      <c r="D10" t="str">
        <f>Besoins!F16</f>
        <v>kg</v>
      </c>
    </row>
    <row r="11">
      <c r="A11"/>
      <c r="B11" t="s">
        <v>129</v>
      </c>
      <c r="C11" s="11">
        <f>'Besoins'!$B$2*0.1</f>
        <v>0.1</v>
      </c>
      <c r="D11" t="s">
        <v>49</v>
      </c>
    </row>
    <row r="12">
      <c r="A12"/>
      <c r="B12" t="s">
        <v>130</v>
      </c>
      <c r="C12" s="11">
        <f>'Besoins'!$B$2*0.1</f>
        <v>0.1</v>
      </c>
      <c r="D12" t="s">
        <v>49</v>
      </c>
    </row>
    <row r="13">
      <c r="A13" t="s" s="16">
        <v>131</v>
      </c>
      <c r="B13" t="str" s="13">
        <f>Procedure!D4</f>
        <v>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v>
      </c>
      <c r="C13"/>
      <c r="D13"/>
    </row>
    <row r="14">
      <c r="A14"/>
      <c r="B14" t="str">
        <f>Besoins!B12</f>
        <v>Farine de blé T55</v>
      </c>
      <c r="C14" s="11">
        <f>Besoins!E12</f>
        <v>1</v>
      </c>
      <c r="D14" t="str">
        <f>Besoins!F12</f>
        <v>kg</v>
      </c>
    </row>
    <row r="15">
      <c r="A15"/>
      <c r="B15" t="s">
        <v>132</v>
      </c>
      <c r="C15" s="11">
        <f>'Besoins'!$B$2*0.018</f>
        <v>0.018</v>
      </c>
      <c r="D15" t="s">
        <v>49</v>
      </c>
    </row>
    <row r="16">
      <c r="A16"/>
      <c r="B16" t="s">
        <v>133</v>
      </c>
      <c r="C16" s="11">
        <f>'Besoins'!$B$2*0.002</f>
        <v>0.002</v>
      </c>
      <c r="D16" t="s">
        <v>49</v>
      </c>
    </row>
    <row r="17">
      <c r="A17" t="s" s="16">
        <v>134</v>
      </c>
      <c r="B17" t="str" s="13">
        <f>Procedure!D5</f>
        <v>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v>
      </c>
      <c r="C17"/>
      <c r="D17"/>
    </row>
    <row r="18">
      <c r="A18"/>
      <c r="B18" t="str">
        <f>Besoins!B15</f>
        <v>Huile de tournesol raffinée vrac</v>
      </c>
      <c r="C18" s="11">
        <f>Besoins!E15</f>
        <v>0.5</v>
      </c>
      <c r="D18" t="str">
        <f>Besoins!F15</f>
        <v>lt</v>
      </c>
    </row>
    <row r="19">
      <c r="A19"/>
      <c r="B19" t="str">
        <f>Besoins!B17</f>
        <v>Margarine de pâtisserie 80% MG</v>
      </c>
      <c r="C19" s="11">
        <f>Besoins!E17</f>
        <v>1</v>
      </c>
      <c r="D19" t="str">
        <f>Besoins!F17</f>
        <v>kg</v>
      </c>
    </row>
    <row r="20">
      <c r="A20" t="s" s="16">
        <v>135</v>
      </c>
      <c r="B20" t="str" s="13">
        <f>Procedure!D6</f>
        <v>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v>
      </c>
      <c r="C20"/>
      <c r="D20"/>
    </row>
    <row r="21">
      <c r="A21"/>
      <c r="B21" t="s">
        <v>136</v>
      </c>
      <c r="C21" s="11">
        <f>'Besoins'!$B$2*3</f>
        <v>3</v>
      </c>
      <c r="D21" t="s">
        <v>35</v>
      </c>
    </row>
    <row r="22">
      <c r="A22"/>
      <c r="B22" t="str">
        <f>Besoins!B8</f>
        <v>Cognac VS (flambé, sauce)</v>
      </c>
      <c r="C22" s="11">
        <f>Besoins!E8</f>
        <v>0.5</v>
      </c>
      <c r="D22" t="str">
        <f>Besoins!F8</f>
        <v>lt</v>
      </c>
    </row>
    <row r="23">
      <c r="A23"/>
      <c r="B23" t="s">
        <v>137</v>
      </c>
      <c r="C23" s="11">
        <f>'Besoins'!$B$2*7</f>
        <v>7</v>
      </c>
      <c r="D23" t="s">
        <v>35</v>
      </c>
    </row>
    <row r="24">
      <c r="A24"/>
      <c r="B24" t="str">
        <f>Besoins!B13</f>
        <v>Fond champignon concentre liquide (CHEF)</v>
      </c>
      <c r="C24" s="11">
        <f>Besoins!E13</f>
        <v>0.1</v>
      </c>
      <c r="D24" t="str">
        <f>Besoins!F13</f>
        <v>kg</v>
      </c>
    </row>
    <row r="25">
      <c r="A25"/>
      <c r="B25" t="s">
        <v>132</v>
      </c>
      <c r="C25" s="11">
        <f>'Besoins'!$B$2*0.055</f>
        <v>0.055</v>
      </c>
      <c r="D25" t="s">
        <v>49</v>
      </c>
    </row>
    <row r="26">
      <c r="A26"/>
      <c r="B26" t="s">
        <v>133</v>
      </c>
      <c r="C26" s="11">
        <f>'Besoins'!$B$2*0.005</f>
        <v>0.005</v>
      </c>
      <c r="D26" t="s">
        <v>49</v>
      </c>
    </row>
    <row r="27">
      <c r="A27" t="s" s="16">
        <v>138</v>
      </c>
      <c r="B27" t="str" s="13">
        <f>Procedure!D7</f>
        <v>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v>
      </c>
      <c r="C27"/>
      <c r="D27"/>
    </row>
    <row r="28">
      <c r="A28"/>
      <c r="B28"/>
      <c r="C28"/>
      <c r="D28"/>
    </row>
    <row r="29">
      <c r="A29" t="s" s="15">
        <v>139</v>
      </c>
      <c r="B29"/>
      <c r="C29"/>
      <c r="D29"/>
    </row>
    <row r="30">
      <c r="A30" t="s" s="16">
        <v>125</v>
      </c>
      <c r="B30" t="str" s="13">
        <f>"[DISSOUDRE] "&amp;Procedure!D8</f>
        <v>[DISSOUDRE] Délayer la poudre dans l'eau froide en fouettant, puis porter à ébullition en remuant régulièrement.</v>
      </c>
      <c r="C30"/>
      <c r="D30"/>
    </row>
    <row r="31">
      <c r="A31"/>
      <c r="B31" t="str">
        <f>Besoins!B7</f>
        <v>Eau (robinet - moy. France 2026)</v>
      </c>
      <c r="C31" s="11">
        <f>Besoins!E7</f>
        <v>6.825</v>
      </c>
      <c r="D31" t="str">
        <f>Besoins!F7</f>
        <v>lt</v>
      </c>
    </row>
    <row r="32">
      <c r="A32"/>
      <c r="B32" t="str">
        <f>Besoins!B14</f>
        <v>Fonds Brun Lié (Knorr Professional)</v>
      </c>
      <c r="C32" s="11">
        <f>Besoins!E14</f>
        <v>0.175</v>
      </c>
      <c r="D32" t="str">
        <f>Besoins!F14</f>
        <v>kg</v>
      </c>
    </row>
    <row r="33">
      <c r="A33"/>
      <c r="B33"/>
      <c r="C33"/>
      <c r="D33"/>
    </row>
    <row r="34">
      <c r="A34" t="s" s="17">
        <v>22</v>
      </c>
      <c r="B34"/>
      <c r="C34"/>
      <c r="D34"/>
    </row>
  </sheetData>
  <sheetProtection sheet="1" formatRows="0" formatColumns="0"/>
  <mergeCells count="12">
    <mergeCell ref="A1:D1"/>
    <mergeCell ref="A2:D2"/>
    <mergeCell ref="A4:D4"/>
    <mergeCell ref="B5:D5"/>
    <mergeCell ref="B6:D6"/>
    <mergeCell ref="B13:D13"/>
    <mergeCell ref="B17:D17"/>
    <mergeCell ref="B20:D20"/>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2026-10-31T00:10:26Z</dcterms:created>
  <dc:title>POULETS SAUTÉS CHASSEUR (CUISSE</dc:title>
  <dc:subject/>
  <dc:creator>CUIS.web</dc:creator>
  <cp:lastModifiedBy/>
  <cp:keywords/>
  <dc:description>Export automatique — moteur récursif d'origine : Bernard Vandendaele</dc:description>
  <cp:category/>
  <dc:language>en-US</dc:language>
  <dcterms:modified xsi:type="dcterms:W3CDTF">2026-10-31T00:10:26Z</dcterms:modified>
  <cp:revision>1</cp:revision>
</cp:coreProperties>
</file>