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<sst xmlns="http://schemas.openxmlformats.org/spreadsheetml/2006/main" count="93" uniqueCount="93">
  <si>
    <t>Besoins matière</t>
  </si>
  <si>
    <t>Multiplicateur souhaité</t>
  </si>
  <si>
    <t>Quantité de référence</t>
  </si>
  <si>
    <t>pc</t>
  </si>
  <si>
    <t>Quantité obtenue</t>
  </si>
  <si>
    <t>Code</t>
  </si>
  <si>
    <t>Matière première</t>
  </si>
  <si>
    <t>Classe</t>
  </si>
  <si>
    <t>Base (×1, modifiable)</t>
  </si>
  <si>
    <t>Quantité</t>
  </si>
  <si>
    <t>Unité</t>
  </si>
  <si>
    <t>Coût</t>
  </si>
  <si>
    <t>COULIS-TOMATE</t>
  </si>
  <si>
    <t>Coulis de tomate cuisinée</t>
  </si>
  <si>
    <t>Concentrés et purées cuisines</t>
  </si>
  <si>
    <t>kg</t>
  </si>
  <si>
    <t>00000061</t>
  </si>
  <si>
    <t>EAU</t>
  </si>
  <si>
    <t>Matières diverses (à trier)</t>
  </si>
  <si>
    <t>lt</t>
  </si>
  <si>
    <t>EPI-POIVRE-NOIR</t>
  </si>
  <si>
    <t>Poivre noir moulu</t>
  </si>
  <si>
    <t>Épices en poudre et graines</t>
  </si>
  <si>
    <t>DUXELLES-SECHE</t>
  </si>
  <si>
    <t>Duxelles de champignons dehydratee</t>
  </si>
  <si>
    <t>Épicerie</t>
  </si>
  <si>
    <t>RNME1014107</t>
  </si>
  <si>
    <t>Vin blanc bib 10L UE</t>
  </si>
  <si>
    <t>Boissons</t>
  </si>
  <si>
    <t>u</t>
  </si>
  <si>
    <t>KNORR-FBLIE-STD</t>
  </si>
  <si>
    <t>Fonds Brun Lié (Knorr Professional)</t>
  </si>
  <si>
    <t>Fonds déshydratés et poudres</t>
  </si>
  <si>
    <t>BEU-DOUX</t>
  </si>
  <si>
    <t>Beurre doux 82% MG plaquette</t>
  </si>
  <si>
    <t>Beurres et margarines</t>
  </si>
  <si>
    <t>RNM27820123</t>
  </si>
  <si>
    <t>OIGNON jaune France cat.I 60-80mm</t>
  </si>
  <si>
    <t>Légumes</t>
  </si>
  <si>
    <t>RNM6520160</t>
  </si>
  <si>
    <t>PERSIL simple France botte</t>
  </si>
  <si>
    <t>bte</t>
  </si>
  <si>
    <t>SEL-FIN</t>
  </si>
  <si>
    <t>Sel fin de cuisine</t>
  </si>
  <si>
    <t>Sels et condiments de base</t>
  </si>
  <si>
    <t>ECHALOTE-CI-SURG</t>
  </si>
  <si>
    <t>Échalotes ciselées surgelées</t>
  </si>
  <si>
    <t>Légumes surgelés</t>
  </si>
  <si>
    <t>PF-EMINCE-POULET</t>
  </si>
  <si>
    <t>Emince filet de blanc de poulet sans peau 15/25g</t>
  </si>
  <si>
    <t>Volailles</t>
  </si>
  <si>
    <t>Total</t>
  </si>
  <si>
    <t>Recette</t>
  </si>
  <si>
    <t>#</t>
  </si>
  <si>
    <t>Verbe</t>
  </si>
  <si>
    <t>Étape</t>
  </si>
  <si>
    <t>Précision technique</t>
  </si>
  <si>
    <t>Durée</t>
  </si>
  <si>
    <t>CAPILOTADE DE VOLAILLE</t>
  </si>
  <si>
    <t>Servir — Servir la portion de capilotade de volaille a l'assiette accompagnee de riz pilaf, de pates, etc.</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</si>
  <si>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</si>
  <si>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</si>
  <si>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</si>
  <si>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</si>
  <si>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</si>
  <si>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</si>
  <si>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</si>
  <si>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</si>
  <si>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Emince filet de blanc de poulet sans peau 15/25g</t>
  </si>
  <si>
    <t>matiere</t>
  </si>
  <si>
    <t xml:space="preserve">    ↳ PERSIL simple France botte</t>
  </si>
  <si>
    <t xml:space="preserve">    ↳ OIGNON jaune France cat.I 60-80mm</t>
  </si>
  <si>
    <t xml:space="preserve">    ↳ Échalotes ciselées surgelées</t>
  </si>
  <si>
    <t xml:space="preserve">    ↳ Vin blanc bib 10L UE</t>
  </si>
  <si>
    <t xml:space="preserve">    ↳ Fond brun de veau reconstitue (collectivite)</t>
  </si>
  <si>
    <t xml:space="preserve">        ↳ EAU</t>
  </si>
  <si>
    <t xml:space="preserve">        ↳ Fonds Brun Lié (Knorr Professional)</t>
  </si>
  <si>
    <t xml:space="preserve">    ↳ Coulis de tomate cuisinée</t>
  </si>
  <si>
    <t xml:space="preserve">    ↳ Duxelles de champignons dehydratee</t>
  </si>
  <si>
    <t xml:space="preserve">    ↳ Beurre doux 82% MG plaquette</t>
  </si>
  <si>
    <t xml:space="preserve">    ↳ Sel fin de cuisine</t>
  </si>
  <si>
    <t xml:space="preserve">    ↳ Poivre noir moulu</t>
  </si>
  <si>
    <t>Fiche technique — CAPILOTADE DE VOLAILLE</t>
  </si>
  <si>
    <t>CAPILOTADE DE VOLAILLE  GRO_CDC_106</t>
  </si>
  <si>
    <t>1.</t>
  </si>
  <si>
    <t>2.</t>
  </si>
  <si>
    <t xml:space="preserve">    Fond brun de veau reconstitue (collectivite)</t>
  </si>
  <si>
    <t>3.</t>
  </si>
  <si>
    <t>4.</t>
  </si>
  <si>
    <t>5.</t>
  </si>
  <si>
    <t>6.</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</si>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</sst>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6</v>
      </c>
      <c r="E7" s="6">
        <f>D7*$B$2</f>
        <v>6</v>
      </c>
      <c r="F7" t="s">
        <v>15</v>
      </c>
      <c r="G7" s="8">
        <f>E7*1.9</f>
        <v>11.4</v>
      </c>
    </row>
    <row r="8">
      <c r="A8" t="s" s="9">
        <v>16</v>
      </c>
      <c r="B8" t="s">
        <v>17</v>
      </c>
      <c r="C8" t="s">
        <v>18</v>
      </c>
      <c r="D8" s="4">
        <v>5.85</v>
      </c>
      <c r="E8" s="6">
        <f>D8*$B$2</f>
        <v>5.85</v>
      </c>
      <c r="F8" t="s">
        <v>19</v>
      </c>
      <c r="G8" s="8">
        <f>E8*0.003</f>
        <v>0.01755</v>
      </c>
    </row>
    <row r="9">
      <c r="A9" t="s">
        <v>20</v>
      </c>
      <c r="B9" t="s">
        <v>21</v>
      </c>
      <c r="C9" t="s">
        <v>22</v>
      </c>
      <c r="D9" s="4">
        <v>0.007</v>
      </c>
      <c r="E9" s="6">
        <f>D9*$B$2</f>
        <v>0.007</v>
      </c>
      <c r="F9" t="s">
        <v>15</v>
      </c>
      <c r="G9" s="8">
        <f>E9*12.5</f>
        <v>0.0875</v>
      </c>
    </row>
    <row r="10">
      <c r="A10" t="s">
        <v>23</v>
      </c>
      <c r="B10" t="s">
        <v>24</v>
      </c>
      <c r="C10" t="s">
        <v>25</v>
      </c>
      <c r="D10" s="4">
        <v>1</v>
      </c>
      <c r="E10" s="6">
        <f>D10*$B$2</f>
        <v>1</v>
      </c>
      <c r="F10" t="s">
        <v>15</v>
      </c>
      <c r="G10" s="8">
        <f>E10*15</f>
        <v>15</v>
      </c>
    </row>
    <row r="11">
      <c r="A11" t="s">
        <v>26</v>
      </c>
      <c r="B11" t="s">
        <v>27</v>
      </c>
      <c r="C11" t="s">
        <v>28</v>
      </c>
      <c r="D11" s="4">
        <v>3</v>
      </c>
      <c r="E11" s="6">
        <f>D11*$B$2</f>
        <v>3</v>
      </c>
      <c r="F11" t="s">
        <v>29</v>
      </c>
      <c r="G11" s="8">
        <f>E11*24.02</f>
        <v>72.06</v>
      </c>
    </row>
    <row r="12">
      <c r="A12" t="s">
        <v>30</v>
      </c>
      <c r="B12" t="s">
        <v>31</v>
      </c>
      <c r="C12" t="s">
        <v>32</v>
      </c>
      <c r="D12" s="4">
        <v>0.15</v>
      </c>
      <c r="E12" s="6">
        <f>D12*$B$2</f>
        <v>0.15</v>
      </c>
      <c r="F12" t="s">
        <v>15</v>
      </c>
      <c r="G12" s="8">
        <f>E12*0</f>
        <v>0</v>
      </c>
    </row>
    <row r="13">
      <c r="A13" t="s">
        <v>33</v>
      </c>
      <c r="B13" t="s">
        <v>34</v>
      </c>
      <c r="C13" t="s">
        <v>35</v>
      </c>
      <c r="D13" s="4">
        <v>0.5</v>
      </c>
      <c r="E13" s="6">
        <f>D13*$B$2</f>
        <v>0.5</v>
      </c>
      <c r="F13" t="s">
        <v>15</v>
      </c>
      <c r="G13" s="8">
        <f>E13*5.2</f>
        <v>2.6</v>
      </c>
    </row>
    <row r="14">
      <c r="A14" t="s">
        <v>36</v>
      </c>
      <c r="B14" t="s">
        <v>37</v>
      </c>
      <c r="C14" t="s">
        <v>38</v>
      </c>
      <c r="D14" s="4">
        <v>1</v>
      </c>
      <c r="E14" s="6">
        <f>D14*$B$2</f>
        <v>1</v>
      </c>
      <c r="F14" t="s">
        <v>15</v>
      </c>
      <c r="G14" s="8">
        <f>E14*0.4</f>
        <v>0.4</v>
      </c>
    </row>
    <row r="15">
      <c r="A15" t="s">
        <v>39</v>
      </c>
      <c r="B15" t="s">
        <v>40</v>
      </c>
      <c r="C15" t="s">
        <v>38</v>
      </c>
      <c r="D15" s="4">
        <v>0.25</v>
      </c>
      <c r="E15" s="6">
        <f>D15*$B$2</f>
        <v>0.25</v>
      </c>
      <c r="F15" t="s">
        <v>41</v>
      </c>
      <c r="G15" s="8">
        <f>E15*4.5</f>
        <v>1.125</v>
      </c>
    </row>
    <row r="16">
      <c r="A16" t="s">
        <v>42</v>
      </c>
      <c r="B16" t="s">
        <v>43</v>
      </c>
      <c r="C16" t="s">
        <v>44</v>
      </c>
      <c r="D16" s="4">
        <v>0.073</v>
      </c>
      <c r="E16" s="6">
        <f>D16*$B$2</f>
        <v>0.073</v>
      </c>
      <c r="F16" t="s">
        <v>15</v>
      </c>
      <c r="G16" s="8">
        <f>E16*0.35</f>
        <v>0.02555</v>
      </c>
    </row>
    <row r="17">
      <c r="A17" t="s">
        <v>45</v>
      </c>
      <c r="B17" t="s">
        <v>46</v>
      </c>
      <c r="C17" t="s">
        <v>47</v>
      </c>
      <c r="D17" s="4">
        <v>1</v>
      </c>
      <c r="E17" s="6">
        <f>D17*$B$2</f>
        <v>1</v>
      </c>
      <c r="F17" t="s">
        <v>15</v>
      </c>
      <c r="G17" s="8">
        <f>E17*7.5</f>
        <v>7.5</v>
      </c>
    </row>
    <row r="18">
      <c r="A18" t="s">
        <v>48</v>
      </c>
      <c r="B18" t="s">
        <v>49</v>
      </c>
      <c r="C18" t="s">
        <v>50</v>
      </c>
      <c r="D18" s="4">
        <v>13</v>
      </c>
      <c r="E18" s="6">
        <f>D18*$B$2</f>
        <v>13</v>
      </c>
      <c r="F18" t="s">
        <v>15</v>
      </c>
      <c r="G18" s="8">
        <f>E18*0</f>
        <v>0</v>
      </c>
    </row>
    <row r="19">
      <c r="A19"/>
      <c r="B19"/>
      <c r="C19"/>
      <c r="D19"/>
      <c r="E19"/>
      <c r="F19" t="s" s="10">
        <v>51</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52</v>
      </c>
      <c r="B1" t="s" s="7">
        <v>53</v>
      </c>
      <c r="C1" t="s" s="7">
        <v>54</v>
      </c>
      <c r="D1" t="s" s="7">
        <v>55</v>
      </c>
      <c r="E1" t="s" s="7">
        <v>56</v>
      </c>
      <c r="F1" t="s" s="7">
        <v>57</v>
      </c>
    </row>
    <row r="2">
      <c r="A2" t="s">
        <v>58</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58</v>
      </c>
      <c r="B3">
        <v>2</v>
      </c>
      <c r="C3"/>
      <c r="D3" t="inlineStr" s="12">
        <is>
          <t>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t>
        </is>
      </c>
      <c r="E3" t="s" s="12"/>
      <c r="F3"/>
    </row>
    <row r="4">
      <c r="A4" t="s">
        <v>58</v>
      </c>
      <c r="B4">
        <v>3</v>
      </c>
      <c r="C4"/>
      <c r="D4" t="inlineStr" s="12">
        <is>
          <t>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t>
        </is>
      </c>
      <c r="E4" t="s" s="12"/>
      <c r="F4"/>
    </row>
    <row r="5">
      <c r="A5" t="s">
        <v>58</v>
      </c>
      <c r="B5">
        <v>4</v>
      </c>
      <c r="C5"/>
      <c r="D5" t="inlineStr" s="12">
        <is>
          <t>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t>
        </is>
      </c>
      <c r="E5" t="s" s="12"/>
      <c r="F5"/>
    </row>
    <row r="6">
      <c r="A6" t="s">
        <v>58</v>
      </c>
      <c r="B6">
        <v>5</v>
      </c>
      <c r="C6"/>
      <c r="D6" t="inlineStr" s="12">
        <is>
          <t>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t>
        </is>
      </c>
      <c r="E6" t="s" s="12"/>
      <c r="F6"/>
    </row>
    <row r="7">
      <c r="A7" t="s">
        <v>58</v>
      </c>
      <c r="B7">
        <v>6</v>
      </c>
      <c r="C7"/>
      <c r="D7" t="s" s="12">
        <v>59</v>
      </c>
      <c r="E7" t="s" s="12"/>
      <c r="F7"/>
    </row>
    <row r="8">
      <c r="A8" t="s">
        <v>60</v>
      </c>
      <c r="B8">
        <v>1</v>
      </c>
      <c r="C8" t="s">
        <v>61</v>
      </c>
      <c r="D8" t="s" s="12">
        <v>62</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63</v>
      </c>
      <c r="B1" t="s" s="7">
        <v>64</v>
      </c>
      <c r="C1" t="s" s="7">
        <v>65</v>
      </c>
      <c r="D1" t="s" s="7">
        <v>66</v>
      </c>
      <c r="E1" t="s" s="7">
        <v>10</v>
      </c>
    </row>
    <row r="2">
      <c r="A2">
        <v>0</v>
      </c>
      <c r="B2" t="s">
        <v>58</v>
      </c>
      <c r="C2" t="s">
        <v>67</v>
      </c>
      <c r="D2" s="6">
        <f>'Besoins'!$B$2*100</f>
        <v>100</v>
      </c>
      <c r="E2" t="s">
        <v>3</v>
      </c>
    </row>
    <row r="3">
      <c r="A3">
        <v>1</v>
      </c>
      <c r="B3" t="s">
        <v>68</v>
      </c>
      <c r="C3" t="s">
        <v>69</v>
      </c>
      <c r="D3" s="6">
        <f>'Besoins'!$B$2*13</f>
        <v>13</v>
      </c>
      <c r="E3" t="s">
        <v>15</v>
      </c>
    </row>
    <row r="4">
      <c r="A4">
        <v>1</v>
      </c>
      <c r="B4" t="s">
        <v>70</v>
      </c>
      <c r="C4" t="s">
        <v>69</v>
      </c>
      <c r="D4" s="6">
        <f>'Besoins'!$B$2*0.25</f>
        <v>0.25</v>
      </c>
      <c r="E4" t="s">
        <v>15</v>
      </c>
    </row>
    <row r="5">
      <c r="A5">
        <v>1</v>
      </c>
      <c r="B5" t="s">
        <v>71</v>
      </c>
      <c r="C5" t="s">
        <v>69</v>
      </c>
      <c r="D5" s="6">
        <f>'Besoins'!$B$2*1</f>
        <v>1</v>
      </c>
      <c r="E5" t="s">
        <v>15</v>
      </c>
    </row>
    <row r="6">
      <c r="A6">
        <v>1</v>
      </c>
      <c r="B6" t="s">
        <v>72</v>
      </c>
      <c r="C6" t="s">
        <v>69</v>
      </c>
      <c r="D6" s="6">
        <f>'Besoins'!$B$2*1</f>
        <v>1</v>
      </c>
      <c r="E6" t="s">
        <v>15</v>
      </c>
    </row>
    <row r="7">
      <c r="A7">
        <v>1</v>
      </c>
      <c r="B7" t="s">
        <v>73</v>
      </c>
      <c r="C7" t="s">
        <v>69</v>
      </c>
      <c r="D7" s="6">
        <f>'Besoins'!$B$2*3</f>
        <v>3</v>
      </c>
      <c r="E7" t="s">
        <v>19</v>
      </c>
    </row>
    <row r="8">
      <c r="A8">
        <v>1</v>
      </c>
      <c r="B8" t="s">
        <v>74</v>
      </c>
      <c r="C8" t="s">
        <v>67</v>
      </c>
      <c r="D8" s="6">
        <f>'Besoins'!$B$2*6</f>
        <v>6</v>
      </c>
      <c r="E8" t="s">
        <v>19</v>
      </c>
    </row>
    <row r="9">
      <c r="A9">
        <v>2</v>
      </c>
      <c r="B9" t="s">
        <v>75</v>
      </c>
      <c r="C9" t="s">
        <v>69</v>
      </c>
      <c r="D9" s="6">
        <f>'Besoins'!$B$2*5.85</f>
        <v>5.85</v>
      </c>
      <c r="E9" t="s">
        <v>19</v>
      </c>
    </row>
    <row r="10">
      <c r="A10">
        <v>2</v>
      </c>
      <c r="B10" t="s">
        <v>76</v>
      </c>
      <c r="C10" t="s">
        <v>69</v>
      </c>
      <c r="D10" s="6">
        <f>'Besoins'!$B$2*0.15</f>
        <v>0.15</v>
      </c>
      <c r="E10" t="s">
        <v>15</v>
      </c>
    </row>
    <row r="11">
      <c r="A11">
        <v>1</v>
      </c>
      <c r="B11" t="s">
        <v>77</v>
      </c>
      <c r="C11" t="s">
        <v>69</v>
      </c>
      <c r="D11" s="6">
        <f>'Besoins'!$B$2*6</f>
        <v>6</v>
      </c>
      <c r="E11" t="s">
        <v>19</v>
      </c>
    </row>
    <row r="12">
      <c r="A12">
        <v>1</v>
      </c>
      <c r="B12" t="s">
        <v>78</v>
      </c>
      <c r="C12" t="s">
        <v>69</v>
      </c>
      <c r="D12" s="6">
        <f>'Besoins'!$B$2*1</f>
        <v>1</v>
      </c>
      <c r="E12" t="s">
        <v>3</v>
      </c>
    </row>
    <row r="13">
      <c r="A13">
        <v>1</v>
      </c>
      <c r="B13" t="s">
        <v>79</v>
      </c>
      <c r="C13" t="s">
        <v>69</v>
      </c>
      <c r="D13" s="6">
        <f>'Besoins'!$B$2*0.5</f>
        <v>0.5</v>
      </c>
      <c r="E13" t="s">
        <v>15</v>
      </c>
    </row>
    <row r="14">
      <c r="A14">
        <v>1</v>
      </c>
      <c r="B14" t="s">
        <v>80</v>
      </c>
      <c r="C14" t="s">
        <v>69</v>
      </c>
      <c r="D14" s="6">
        <f>'Besoins'!$B$2*0.073</f>
        <v>0.073</v>
      </c>
      <c r="E14" t="s">
        <v>15</v>
      </c>
    </row>
    <row r="15">
      <c r="A15">
        <v>1</v>
      </c>
      <c r="B15" t="s">
        <v>81</v>
      </c>
      <c r="C15" t="s">
        <v>69</v>
      </c>
      <c r="D15" s="6">
        <f>'Besoins'!$B$2*0.007</f>
        <v>0.007</v>
      </c>
      <c r="E1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82</v>
      </c>
      <c r="B1"/>
      <c r="C1"/>
      <c r="D1"/>
    </row>
    <row r="2">
      <c r="A2" t="str" s="13">
        <f>"GRO_CDC_106 · GRO.VOLAILLE · référence : "&amp;Besoins!B3&amp;" "&amp;Besoins!C3&amp;" · multiplicateur réglable sur la feuille ""Besoins"""</f>
        <v>GRO_CDC_106 · GRO.VOLAILLE · référence : 100 pc · multiplicateur réglable sur la feuille </v>
      </c>
      <c r="B2"/>
      <c r="C2"/>
      <c r="D2"/>
    </row>
    <row r="3">
      <c r="A3"/>
      <c r="B3"/>
      <c r="C3"/>
      <c r="D3"/>
    </row>
    <row r="4">
      <c r="A4" t="s" s="14">
        <v>83</v>
      </c>
      <c r="B4"/>
      <c r="C4"/>
      <c r="D4"/>
    </row>
    <row r="5">
      <c r="A5" t="s" s="15">
        <v>84</v>
      </c>
      <c r="B5" t="str" s="12">
        <f>Procedure!D2</f>
        <v>Mise en place du poste de travail — Verifier les DLC, peser les denrees, selectionner le materiel necessaire. Laver et desinfecter le materiel et le poste de travail en suivant les protocoles.</v>
      </c>
      <c r="C5"/>
      <c r="D5"/>
    </row>
    <row r="6">
      <c r="A6" t="s" s="15">
        <v>85</v>
      </c>
      <c r="B6" t="str" s="12">
        <f>Procedure!D3</f>
        <v>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v>
      </c>
      <c r="C6"/>
      <c r="D6"/>
    </row>
    <row r="7">
      <c r="A7"/>
      <c r="B7" t="str">
        <f>Besoins!B18</f>
        <v>Emince filet de blanc de poulet sans peau 15/25g</v>
      </c>
      <c r="C7" s="6">
        <f>Besoins!E18</f>
        <v>13</v>
      </c>
      <c r="D7" t="str">
        <f>Besoins!F18</f>
        <v>kg</v>
      </c>
    </row>
    <row r="8">
      <c r="A8"/>
      <c r="B8" t="str">
        <f>Besoins!B15</f>
        <v>PERSIL simple France botte</v>
      </c>
      <c r="C8" s="6">
        <f>Besoins!E15</f>
        <v>0.25</v>
      </c>
      <c r="D8" t="str">
        <f>Besoins!F15</f>
        <v>kg</v>
      </c>
    </row>
    <row r="9">
      <c r="A9"/>
      <c r="B9" t="str">
        <f>Besoins!B14</f>
        <v>OIGNON jaune France cat.I 60-80mm</v>
      </c>
      <c r="C9" s="6">
        <f>Besoins!E14</f>
        <v>1</v>
      </c>
      <c r="D9" t="str">
        <f>Besoins!F14</f>
        <v>kg</v>
      </c>
    </row>
    <row r="10">
      <c r="A10"/>
      <c r="B10" t="str">
        <f>Besoins!B17</f>
        <v>Échalotes ciselées surgelées</v>
      </c>
      <c r="C10" s="6">
        <f>Besoins!E17</f>
        <v>1</v>
      </c>
      <c r="D10" t="str">
        <f>Besoins!F17</f>
        <v>kg</v>
      </c>
    </row>
    <row r="11">
      <c r="A11"/>
      <c r="B11" t="s">
        <v>86</v>
      </c>
      <c r="C11" s="6">
        <f>'Besoins'!$B$2*6</f>
        <v>6</v>
      </c>
      <c r="D11" t="s">
        <v>19</v>
      </c>
    </row>
    <row r="12">
      <c r="A12"/>
      <c r="B12" t="str">
        <f>Besoins!B7</f>
        <v>Coulis de tomate cuisinée</v>
      </c>
      <c r="C12" s="6">
        <f>Besoins!E7</f>
        <v>6</v>
      </c>
      <c r="D12" t="str">
        <f>Besoins!F7</f>
        <v>lt</v>
      </c>
    </row>
    <row r="13">
      <c r="A13"/>
      <c r="B13" t="str">
        <f>Besoins!B10</f>
        <v>Duxelles de champignons dehydratee</v>
      </c>
      <c r="C13" s="6">
        <f>Besoins!E10</f>
        <v>1</v>
      </c>
      <c r="D13" t="str">
        <f>Besoins!F10</f>
        <v>pc</v>
      </c>
    </row>
    <row r="14">
      <c r="A14" t="s" s="15">
        <v>87</v>
      </c>
      <c r="B14" t="str" s="12">
        <f>Procedure!D4</f>
        <v>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v>
      </c>
      <c r="C14"/>
      <c r="D14"/>
    </row>
    <row r="15">
      <c r="A15"/>
      <c r="B15" t="str">
        <f>Besoins!B11</f>
        <v>Vin blanc bib 10L UE</v>
      </c>
      <c r="C15" s="6">
        <f>Besoins!E11</f>
        <v>3</v>
      </c>
      <c r="D15" t="str">
        <f>Besoins!F11</f>
        <v>lt</v>
      </c>
    </row>
    <row r="16">
      <c r="A16"/>
      <c r="B16" t="str">
        <f>Besoins!B13</f>
        <v>Beurre doux 82% MG plaquette</v>
      </c>
      <c r="C16" s="6">
        <f>Besoins!E13</f>
        <v>0.5</v>
      </c>
      <c r="D16" t="str">
        <f>Besoins!F13</f>
        <v>kg</v>
      </c>
    </row>
    <row r="17">
      <c r="A17"/>
      <c r="B17" t="str">
        <f>Besoins!B16</f>
        <v>Sel fin de cuisine</v>
      </c>
      <c r="C17" s="6">
        <f>Besoins!E16</f>
        <v>0.073</v>
      </c>
      <c r="D17" t="str">
        <f>Besoins!F16</f>
        <v>kg</v>
      </c>
    </row>
    <row r="18">
      <c r="A18"/>
      <c r="B18" t="str">
        <f>Besoins!B9</f>
        <v>Poivre noir moulu</v>
      </c>
      <c r="C18" s="6">
        <f>Besoins!E9</f>
        <v>0.007</v>
      </c>
      <c r="D18" t="str">
        <f>Besoins!F9</f>
        <v>kg</v>
      </c>
    </row>
    <row r="19">
      <c r="A19" t="s" s="15">
        <v>88</v>
      </c>
      <c r="B19" t="str" s="12">
        <f>Procedure!D5</f>
        <v>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v>
      </c>
      <c r="C19"/>
      <c r="D19"/>
    </row>
    <row r="20">
      <c r="A20" t="s" s="15">
        <v>89</v>
      </c>
      <c r="B20" t="str" s="12">
        <f>Procedure!D6</f>
        <v>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v>
      </c>
      <c r="C20"/>
      <c r="D20"/>
    </row>
    <row r="21">
      <c r="A21" t="s" s="15">
        <v>90</v>
      </c>
      <c r="B21" t="str" s="12">
        <f>Procedure!D7</f>
        <v>Servir — Servir la portion de capilotade de volaille a l'assiette accompagnee de riz pilaf, de pates, etc.</v>
      </c>
      <c r="C21"/>
      <c r="D21"/>
    </row>
    <row r="22">
      <c r="A22"/>
      <c r="B22"/>
      <c r="C22"/>
      <c r="D22"/>
    </row>
    <row r="23">
      <c r="A23" t="s" s="14">
        <v>91</v>
      </c>
      <c r="B23"/>
      <c r="C23"/>
      <c r="D23"/>
    </row>
    <row r="24">
      <c r="A24" t="s" s="15">
        <v>84</v>
      </c>
      <c r="B24" t="str" s="12">
        <f>"[DISSOUDRE] "&amp;Procedure!D8</f>
        <v>[DISSOUDRE] Délayer la poudre dans l'eau froide en fouettant, puis porter à ébullition en remuant régulièrement.</v>
      </c>
      <c r="C24"/>
      <c r="D24"/>
    </row>
    <row r="25">
      <c r="A25"/>
      <c r="B25" t="str">
        <f>Besoins!B8</f>
        <v>EAU</v>
      </c>
      <c r="C25" s="6">
        <f>Besoins!E8</f>
        <v>5.85</v>
      </c>
      <c r="D25" t="str">
        <f>Besoins!F8</f>
        <v>lt</v>
      </c>
    </row>
    <row r="26">
      <c r="A26"/>
      <c r="B26" t="str">
        <f>Besoins!B12</f>
        <v>Fonds Brun Lié (Knorr Professional)</v>
      </c>
      <c r="C26" s="6">
        <f>Besoins!E12</f>
        <v>0.15</v>
      </c>
      <c r="D26" t="str">
        <f>Besoins!F12</f>
        <v>kg</v>
      </c>
    </row>
    <row r="27">
      <c r="A27"/>
      <c r="B27"/>
      <c r="C27"/>
      <c r="D27"/>
    </row>
    <row r="28">
      <c r="A28" t="s" s="16">
        <v>92</v>
      </c>
      <c r="B28"/>
      <c r="C28"/>
      <c r="D28"/>
    </row>
  </sheetData>
  <sheetProtection sheet="1" formatRows="0" formatColumns="0"/>
  <mergeCells count="12">
    <mergeCell ref="A1:D1"/>
    <mergeCell ref="A2:D2"/>
    <mergeCell ref="A4:D4"/>
    <mergeCell ref="B5:D5"/>
    <mergeCell ref="B6:D6"/>
    <mergeCell ref="B14:D14"/>
    <mergeCell ref="B19:D19"/>
    <mergeCell ref="B20:D20"/>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2026-09-16T00:05:53Z</dcterms:created>
  <dc:title>CAPILOTADE DE VOLAILLE</dc:title>
  <dc:subject/>
  <dc:creator>CUIS.web</dc:creator>
  <cp:lastModifiedBy/>
  <cp:keywords/>
  <dc:description>Export automatique — moteur récursif d'origine : Bernard Vandendaele</dc:description>
  <cp:category/>
  <dc:language>en-US</dc:language>
  <dcterms:modified xsi:type="dcterms:W3CDTF">2026-09-16T00:05:53Z</dcterms:modified>
  <cp:revision>1</cp:revision>
</cp:coreProperties>
</file>