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<sst xmlns="http://schemas.openxmlformats.org/spreadsheetml/2006/main" count="147" uniqueCount="147">
  <si>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</si>
  <si>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</si>
  <si>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FRICASSÉE DE VOLAILLE À L'ANCIENNE (P.A.C.)</t>
  </si>
  <si>
    <t>Code</t>
  </si>
  <si>
    <t>GRO_CDC_101A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</si>
  <si>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</si>
  <si>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</si>
  <si>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</si>
  <si>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</si>
  <si>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</si>
  <si>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</si>
  <si>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</si>
  <si>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</si>
  <si>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</si>
  <si>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</si>
  <si>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</si>
  <si>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</si>
  <si>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</si>
  <si>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</si>
  <si>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</si>
  <si>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</si>
  <si>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</si>
  <si>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</si>
  <si>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</si>
  <si>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</si>
  <si>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</si>
  <si>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</si>
  <si>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</si>
  <si>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</si>
  <si>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</si>
  <si>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</si>
  <si>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</si>
  <si>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</si>
  <si>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</si>
  <si>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</si>
  <si>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</si>
  <si>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</si>
  <si>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</si>
  <si>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</si>
  <si>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</si>
  <si>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</si>
  <si>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</si>
  <si>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</si>
  <si>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</si>
  <si>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</si>
  <si>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</si>
  <si>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</si>
  <si>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</si>
  <si>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</si>
  <si>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</si>
  <si>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</si>
  <si>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</si>
  <si>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</si>
  <si>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</si>
  <si>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</si>
  <si>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</si>
  <si>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</si>
  <si>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</si>
  <si>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</si>
  <si>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</si>
  <si>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</si>
  <si>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</si>
  <si>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</si>
  <si>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</si>
  <si>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</si>
  <si>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</si>
  <si>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</si>
  <si>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</si>
  <si>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</si>
  <si>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</si>
  <si>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</si>
  <si>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</si>
  <si>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</si>
  <si>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</si>
  <si>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</si>
  <si>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</si>
  <si>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</si>
  <si>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</si>
  <si>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</si>
  <si>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</si>
  <si>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</si>
  <si>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</si>
  <si>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</si>
  <si>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</si>
  <si>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</si>
  <si>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</si>
  <si>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</si>
  <si>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</si>
  <si>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</si>
  <si>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</si>
  <si>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</si>
  <si>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</si>
  <si>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</si>
  <si>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</si>
  <si>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</si>
  <si>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</si>
  <si>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</si>
  <si>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</si>
  <si>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</si>
  <si>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</si>
  <si>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</si>
  <si>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</si>
  <si>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</si>
  <si>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</si>
  <si>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</si>
  <si>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</si>
  <si>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</si>
  <si>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</si>
  <si>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</si>
  <si>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</si>
  <si>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</si>
  <si>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</si>
  <si>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</si>
  <si>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</si>
  <si>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</si>
  <si>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</si>
  <si>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</si>
  <si>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</si>
  <si>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</si>
  <si>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</si>
  <si>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</si>
  <si>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</si>
  <si>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</si>
  <si>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</si>
  <si>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</si>
  <si>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</si>
  <si>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</si>
  <si>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</si>
  <si>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</si>
  <si>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FRICASSÉE DE VOLAILLE À L'ANCIENNE (P.A.C.)</t>
  </si>
  <si>
    <t>FRICASSÉE DE VOLAILLE À L'ANCIENNE (P.A.C.)  GRO_CDC_101A</t>
  </si>
  <si>
    <t>1.</t>
  </si>
  <si>
    <t>2.</t>
  </si>
  <si>
    <t xml:space="preserve">    Poulet PAC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</si>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</sst>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312.385872</v>
      </c>
    </row>
    <row r="12">
      <c r="A12" t="s" s="3">
        <v>17</v>
      </c>
      <c r="B12" s="4">
        <v>3.12385872</v>
      </c>
    </row>
    <row r="13">
      <c r="A13"/>
      <c r="B13"/>
    </row>
    <row r="14">
      <c r="A14" t="s" s="5">
        <v>18</v>
      </c>
      <c r="B14" t="s" s="5">
        <v>15</v>
      </c>
    </row>
    <row r="15">
      <c r="A15" t="s" s="5">
        <v>19</v>
      </c>
      <c r="B15" s="6">
        <v>312.385872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13.79</v>
      </c>
      <c r="E7" s="11">
        <f>D7*$B$2</f>
        <v>13.79</v>
      </c>
      <c r="F7" t="s">
        <v>35</v>
      </c>
      <c r="G7" s="4">
        <f>E7*0.0043</f>
        <v>0.059297</v>
      </c>
    </row>
    <row r="8">
      <c r="A8" t="s">
        <v>36</v>
      </c>
      <c r="B8" t="s">
        <v>37</v>
      </c>
      <c r="C8" t="s">
        <v>38</v>
      </c>
      <c r="D8" s="9">
        <v>2</v>
      </c>
      <c r="E8" s="11">
        <f>D8*$B$2</f>
        <v>2</v>
      </c>
      <c r="F8" t="s">
        <v>39</v>
      </c>
      <c r="G8" s="4">
        <f>E8*16.12</f>
        <v>32.24</v>
      </c>
    </row>
    <row r="9">
      <c r="A9" t="s">
        <v>40</v>
      </c>
      <c r="B9" t="s">
        <v>41</v>
      </c>
      <c r="C9" t="s">
        <v>42</v>
      </c>
      <c r="D9" s="9">
        <v>0.007</v>
      </c>
      <c r="E9" s="11">
        <f>D9*$B$2</f>
        <v>0.007</v>
      </c>
      <c r="F9" t="s">
        <v>43</v>
      </c>
      <c r="G9" s="4">
        <f>E9*14.8</f>
        <v>0.1036</v>
      </c>
    </row>
    <row r="10">
      <c r="A10" t="s">
        <v>44</v>
      </c>
      <c r="B10" t="s">
        <v>45</v>
      </c>
      <c r="C10" t="s">
        <v>46</v>
      </c>
      <c r="D10" s="9">
        <v>0.72</v>
      </c>
      <c r="E10" s="11">
        <f>D10*$B$2</f>
        <v>0.72</v>
      </c>
      <c r="F10" t="s">
        <v>43</v>
      </c>
      <c r="G10" s="4">
        <f>E10*0.56</f>
        <v>0.4032</v>
      </c>
    </row>
    <row r="11">
      <c r="A11" t="s">
        <v>47</v>
      </c>
      <c r="B11" t="s">
        <v>48</v>
      </c>
      <c r="C11" t="s">
        <v>49</v>
      </c>
      <c r="D11" s="9">
        <v>0.1</v>
      </c>
      <c r="E11" s="11">
        <f>D11*$B$2</f>
        <v>0.1</v>
      </c>
      <c r="F11" t="s">
        <v>43</v>
      </c>
      <c r="G11" s="4">
        <f>E11*55</f>
        <v>5.5</v>
      </c>
    </row>
    <row r="12">
      <c r="A12" t="s">
        <v>50</v>
      </c>
      <c r="B12" t="s">
        <v>51</v>
      </c>
      <c r="C12" t="s">
        <v>52</v>
      </c>
      <c r="D12" s="9">
        <v>0.21</v>
      </c>
      <c r="E12" s="11">
        <f>D12*$B$2</f>
        <v>0.21</v>
      </c>
      <c r="F12" t="s">
        <v>43</v>
      </c>
      <c r="G12" s="4">
        <f>E12*25.01</f>
        <v>5.2521</v>
      </c>
    </row>
    <row r="13">
      <c r="A13" t="s">
        <v>53</v>
      </c>
      <c r="B13" t="s">
        <v>54</v>
      </c>
      <c r="C13" t="s">
        <v>55</v>
      </c>
      <c r="D13" s="9">
        <v>0.72</v>
      </c>
      <c r="E13" s="11">
        <f>D13*$B$2</f>
        <v>0.72</v>
      </c>
      <c r="F13" t="s">
        <v>43</v>
      </c>
      <c r="G13" s="4">
        <f>E13*4.9</f>
        <v>3.528</v>
      </c>
    </row>
    <row r="14">
      <c r="A14" t="s">
        <v>56</v>
      </c>
      <c r="B14" t="s">
        <v>57</v>
      </c>
      <c r="C14" t="s">
        <v>55</v>
      </c>
      <c r="D14" s="9">
        <v>0.15</v>
      </c>
      <c r="E14" s="11">
        <f>D14*$B$2</f>
        <v>0.15</v>
      </c>
      <c r="F14" t="s">
        <v>43</v>
      </c>
      <c r="G14" s="4">
        <f>E14*5.2</f>
        <v>0.78</v>
      </c>
    </row>
    <row r="15">
      <c r="A15" t="s">
        <v>58</v>
      </c>
      <c r="B15" t="s">
        <v>59</v>
      </c>
      <c r="C15" t="s">
        <v>60</v>
      </c>
      <c r="D15" s="9">
        <v>3</v>
      </c>
      <c r="E15" s="11">
        <f>D15*$B$2</f>
        <v>3</v>
      </c>
      <c r="F15" t="s">
        <v>35</v>
      </c>
      <c r="G15" s="4">
        <f>E15*2.2</f>
        <v>6.6</v>
      </c>
    </row>
    <row r="16">
      <c r="A16" t="s">
        <v>61</v>
      </c>
      <c r="B16" t="s">
        <v>62</v>
      </c>
      <c r="C16" t="s">
        <v>63</v>
      </c>
      <c r="D16" s="9">
        <v>0.0805</v>
      </c>
      <c r="E16" s="11">
        <f>D16*$B$2</f>
        <v>0.0805</v>
      </c>
      <c r="F16" t="s">
        <v>43</v>
      </c>
      <c r="G16" s="4">
        <f>E16*0.35</f>
        <v>0.028175</v>
      </c>
    </row>
    <row r="17">
      <c r="A17" t="s">
        <v>64</v>
      </c>
      <c r="B17" t="s">
        <v>65</v>
      </c>
      <c r="C17" t="s">
        <v>66</v>
      </c>
      <c r="D17" s="9">
        <v>0.075</v>
      </c>
      <c r="E17" s="11">
        <f>D17*$B$2</f>
        <v>0.075</v>
      </c>
      <c r="F17" t="s">
        <v>43</v>
      </c>
      <c r="G17" s="4">
        <f>E17*0.82</f>
        <v>0.0615</v>
      </c>
    </row>
    <row r="18">
      <c r="A18" t="s">
        <v>67</v>
      </c>
      <c r="B18" t="s">
        <v>68</v>
      </c>
      <c r="C18" t="s">
        <v>69</v>
      </c>
      <c r="D18" s="9">
        <v>2</v>
      </c>
      <c r="E18" s="11">
        <f>D18*$B$2</f>
        <v>2</v>
      </c>
      <c r="F18" t="s">
        <v>43</v>
      </c>
      <c r="G18" s="4">
        <f>E18*3.89</f>
        <v>7.78</v>
      </c>
    </row>
    <row r="19">
      <c r="A19" t="s">
        <v>70</v>
      </c>
      <c r="B19" t="s">
        <v>71</v>
      </c>
      <c r="C19" t="s">
        <v>69</v>
      </c>
      <c r="D19" s="9">
        <v>3</v>
      </c>
      <c r="E19" s="11">
        <f>D19*$B$2</f>
        <v>3</v>
      </c>
      <c r="F19" t="s">
        <v>43</v>
      </c>
      <c r="G19" s="4">
        <f>E19*3.85</f>
        <v>11.55</v>
      </c>
    </row>
    <row r="20">
      <c r="A20" t="s">
        <v>72</v>
      </c>
      <c r="B20" t="s">
        <v>73</v>
      </c>
      <c r="C20" t="s">
        <v>74</v>
      </c>
      <c r="D20" s="9">
        <v>30</v>
      </c>
      <c r="E20" s="11">
        <f>D20*$B$2</f>
        <v>30</v>
      </c>
      <c r="F20" t="s">
        <v>43</v>
      </c>
      <c r="G20" s="4">
        <f>E20*7.95</f>
        <v>238.5</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20</v>
      </c>
      <c r="E3" t="s">
        <v>25</v>
      </c>
      <c r="F3" t="s">
        <v>83</v>
      </c>
    </row>
    <row r="4">
      <c r="A4">
        <v>2</v>
      </c>
      <c r="B4" t="s">
        <v>84</v>
      </c>
      <c r="C4" t="s">
        <v>85</v>
      </c>
      <c r="D4" s="11">
        <v>30</v>
      </c>
      <c r="E4" t="s">
        <v>43</v>
      </c>
      <c r="F4" t="s">
        <v>74</v>
      </c>
    </row>
    <row r="5">
      <c r="A5">
        <v>1</v>
      </c>
      <c r="B5" t="s">
        <v>86</v>
      </c>
      <c r="C5" t="s">
        <v>85</v>
      </c>
      <c r="D5" s="11">
        <v>2</v>
      </c>
      <c r="E5" t="s">
        <v>43</v>
      </c>
      <c r="F5" t="s">
        <v>69</v>
      </c>
    </row>
    <row r="6">
      <c r="A6">
        <v>1</v>
      </c>
      <c r="B6" t="s">
        <v>87</v>
      </c>
      <c r="C6" t="s">
        <v>80</v>
      </c>
      <c r="D6" s="11">
        <v>14</v>
      </c>
      <c r="E6" t="s">
        <v>35</v>
      </c>
      <c r="F6" t="s">
        <v>88</v>
      </c>
    </row>
    <row r="7">
      <c r="A7">
        <v>2</v>
      </c>
      <c r="B7" t="s">
        <v>89</v>
      </c>
      <c r="C7" t="s">
        <v>85</v>
      </c>
      <c r="D7" s="11">
        <v>13.79</v>
      </c>
      <c r="E7" t="s">
        <v>35</v>
      </c>
      <c r="F7" t="s">
        <v>34</v>
      </c>
    </row>
    <row r="8">
      <c r="A8">
        <v>2</v>
      </c>
      <c r="B8" t="s">
        <v>90</v>
      </c>
      <c r="C8" t="s">
        <v>85</v>
      </c>
      <c r="D8" s="11">
        <v>0.21</v>
      </c>
      <c r="E8" t="s">
        <v>43</v>
      </c>
      <c r="F8" t="s">
        <v>52</v>
      </c>
    </row>
    <row r="9">
      <c r="A9">
        <v>1</v>
      </c>
      <c r="B9" t="s">
        <v>91</v>
      </c>
      <c r="C9" t="s">
        <v>85</v>
      </c>
      <c r="D9" s="11">
        <v>0.1</v>
      </c>
      <c r="E9" t="s">
        <v>43</v>
      </c>
      <c r="F9" t="s">
        <v>49</v>
      </c>
    </row>
    <row r="10">
      <c r="A10">
        <v>1</v>
      </c>
      <c r="B10" t="s">
        <v>92</v>
      </c>
      <c r="C10" t="s">
        <v>85</v>
      </c>
      <c r="D10" s="11">
        <v>3</v>
      </c>
      <c r="E10" t="s">
        <v>35</v>
      </c>
      <c r="F10" t="s">
        <v>60</v>
      </c>
    </row>
    <row r="11">
      <c r="A11">
        <v>1</v>
      </c>
      <c r="B11" t="s">
        <v>93</v>
      </c>
      <c r="C11" t="s">
        <v>85</v>
      </c>
      <c r="D11" s="11">
        <v>0.073</v>
      </c>
      <c r="E11" t="s">
        <v>43</v>
      </c>
      <c r="F11" t="s">
        <v>63</v>
      </c>
    </row>
    <row r="12">
      <c r="A12">
        <v>1</v>
      </c>
      <c r="B12" t="s">
        <v>94</v>
      </c>
      <c r="C12" t="s">
        <v>85</v>
      </c>
      <c r="D12" s="11">
        <v>0.007</v>
      </c>
      <c r="E12" t="s">
        <v>43</v>
      </c>
      <c r="F12" t="s">
        <v>42</v>
      </c>
    </row>
    <row r="13">
      <c r="A13">
        <v>1</v>
      </c>
      <c r="B13" t="s">
        <v>95</v>
      </c>
      <c r="C13" t="s">
        <v>80</v>
      </c>
      <c r="D13" s="11">
        <v>1.44</v>
      </c>
      <c r="E13" t="s">
        <v>43</v>
      </c>
      <c r="F13" t="s">
        <v>96</v>
      </c>
    </row>
    <row r="14">
      <c r="A14">
        <v>2</v>
      </c>
      <c r="B14" t="s">
        <v>97</v>
      </c>
      <c r="C14" t="s">
        <v>85</v>
      </c>
      <c r="D14" s="11">
        <v>0.72</v>
      </c>
      <c r="E14" t="s">
        <v>43</v>
      </c>
      <c r="F14" t="s">
        <v>55</v>
      </c>
    </row>
    <row r="15">
      <c r="A15">
        <v>2</v>
      </c>
      <c r="B15" t="s">
        <v>98</v>
      </c>
      <c r="C15" t="s">
        <v>85</v>
      </c>
      <c r="D15" s="11">
        <v>0.72</v>
      </c>
      <c r="E15" t="s">
        <v>43</v>
      </c>
      <c r="F15" t="s">
        <v>46</v>
      </c>
    </row>
    <row r="16">
      <c r="A16">
        <v>1</v>
      </c>
      <c r="B16" t="s">
        <v>99</v>
      </c>
      <c r="C16" t="s">
        <v>80</v>
      </c>
      <c r="D16" s="11">
        <v>75</v>
      </c>
      <c r="E16" t="s">
        <v>25</v>
      </c>
      <c r="F16" t="s">
        <v>100</v>
      </c>
    </row>
    <row r="17">
      <c r="A17">
        <v>2</v>
      </c>
      <c r="B17" t="s">
        <v>101</v>
      </c>
      <c r="C17" t="s">
        <v>85</v>
      </c>
      <c r="D17" s="11">
        <v>3</v>
      </c>
      <c r="E17" t="s">
        <v>43</v>
      </c>
      <c r="F17" t="s">
        <v>69</v>
      </c>
    </row>
    <row r="18">
      <c r="A18">
        <v>2</v>
      </c>
      <c r="B18" t="s">
        <v>102</v>
      </c>
      <c r="C18" t="s">
        <v>85</v>
      </c>
      <c r="D18" s="11">
        <v>0.15</v>
      </c>
      <c r="E18" t="s">
        <v>43</v>
      </c>
      <c r="F18" t="s">
        <v>55</v>
      </c>
    </row>
    <row r="19">
      <c r="A19">
        <v>2</v>
      </c>
      <c r="B19" t="s">
        <v>103</v>
      </c>
      <c r="C19" t="s">
        <v>85</v>
      </c>
      <c r="D19" s="11">
        <v>0.075</v>
      </c>
      <c r="E19" t="s">
        <v>43</v>
      </c>
      <c r="F19" t="s">
        <v>66</v>
      </c>
    </row>
    <row r="20">
      <c r="A20">
        <v>2</v>
      </c>
      <c r="B20" t="s">
        <v>104</v>
      </c>
      <c r="C20" t="s">
        <v>85</v>
      </c>
      <c r="D20" s="11">
        <v>0.008</v>
      </c>
      <c r="E20" t="s">
        <v>43</v>
      </c>
      <c r="F20" t="s">
        <v>63</v>
      </c>
    </row>
    <row r="21">
      <c r="A21">
        <v>1</v>
      </c>
      <c r="B21" t="s">
        <v>105</v>
      </c>
      <c r="C21" t="s">
        <v>80</v>
      </c>
      <c r="D21" s="11">
        <v>4.6</v>
      </c>
      <c r="E21" t="s">
        <v>43</v>
      </c>
      <c r="F21" t="s">
        <v>106</v>
      </c>
    </row>
    <row r="22">
      <c r="A22">
        <v>2</v>
      </c>
      <c r="B22" t="s">
        <v>107</v>
      </c>
      <c r="C22" t="s">
        <v>85</v>
      </c>
      <c r="D22" s="11">
        <v>2</v>
      </c>
      <c r="E22" t="s">
        <v>39</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3"/>
      <c r="F3"/>
    </row>
    <row r="4">
      <c r="A4" t="s">
        <v>2</v>
      </c>
      <c r="B4">
        <v>3</v>
      </c>
      <c r="C4"/>
      <c r="D4" t="inlineStr" s="13">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3"/>
      <c r="F4"/>
    </row>
    <row r="5">
      <c r="A5" t="s">
        <v>2</v>
      </c>
      <c r="B5">
        <v>4</v>
      </c>
      <c r="C5"/>
      <c r="D5" t="inlineStr" s="13">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3"/>
      <c r="F5"/>
    </row>
    <row r="6">
      <c r="A6" t="s">
        <v>2</v>
      </c>
      <c r="B6">
        <v>5</v>
      </c>
      <c r="C6"/>
      <c r="D6" t="s" s="13">
        <v>114</v>
      </c>
      <c r="E6" t="s" s="13"/>
      <c r="F6"/>
    </row>
    <row r="7">
      <c r="A7" t="s">
        <v>2</v>
      </c>
      <c r="B7">
        <v>6</v>
      </c>
      <c r="C7"/>
      <c r="D7" t="inlineStr" s="13">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3"/>
      <c r="F7"/>
    </row>
    <row r="8">
      <c r="A8" t="s">
        <v>2</v>
      </c>
      <c r="B8">
        <v>7</v>
      </c>
      <c r="C8"/>
      <c r="D8" t="s" s="13">
        <v>115</v>
      </c>
      <c r="E8" t="s" s="13"/>
      <c r="F8"/>
    </row>
    <row r="9">
      <c r="A9" t="s">
        <v>116</v>
      </c>
      <c r="B9">
        <v>1</v>
      </c>
      <c r="C9" t="s">
        <v>117</v>
      </c>
      <c r="D9" t="s" s="13">
        <v>118</v>
      </c>
      <c r="E9" t="s" s="13"/>
      <c r="F9"/>
    </row>
    <row r="10">
      <c r="A10" t="s">
        <v>119</v>
      </c>
      <c r="B10">
        <v>1</v>
      </c>
      <c r="C10" t="s">
        <v>120</v>
      </c>
      <c r="D10" t="s" s="13">
        <v>121</v>
      </c>
      <c r="E10" t="s" s="13"/>
      <c r="F10"/>
    </row>
    <row r="11">
      <c r="A11" t="s">
        <v>119</v>
      </c>
      <c r="B11">
        <v>2</v>
      </c>
      <c r="C11" t="s">
        <v>122</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119</v>
      </c>
      <c r="B12">
        <v>3</v>
      </c>
      <c r="C12" t="s">
        <v>123</v>
      </c>
      <c r="D12" t="inlineStr" s="13">
        <is>
          <t>Cuire le roux blanc — Cuire très doucement à feu réduit, sans arrêter de mélanger à la spatule en exoglass, jusqu'à ce qu'il blanchisse et devienne mousseux : on dit alors qu'il « fleurit » (3 à 4 min).</t>
        </is>
      </c>
      <c r="E12" t="s" s="13">
        <v>124</v>
      </c>
      <c r="F12"/>
    </row>
    <row r="13">
      <c r="A13" t="s">
        <v>119</v>
      </c>
      <c r="B13">
        <v>4</v>
      </c>
      <c r="C13" t="s">
        <v>125</v>
      </c>
      <c r="D13" t="inlineStr" s="13">
        <is>
          <t>Arrêter la cuisson — Retirer immédiatement la sauteuse du feu et refroidir rapidement le roux. Si nécessaire, plonger le fond de la sauteuse dans une plaque ou une calotte contenant de l'eau froide.</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129</v>
      </c>
      <c r="B1"/>
      <c r="C1"/>
      <c r="D1"/>
    </row>
    <row r="2">
      <c r="A2" t="str" s="14">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133</v>
      </c>
      <c r="C7" s="11">
        <f>'Besoins'!$B$2*20</f>
        <v>20</v>
      </c>
      <c r="D7" t="s">
        <v>25</v>
      </c>
    </row>
    <row r="8">
      <c r="A8"/>
      <c r="B8" t="str">
        <f>Besoins!B18</f>
        <v>Oignons émincés surgelés</v>
      </c>
      <c r="C8" s="11">
        <f>Besoins!E18</f>
        <v>2</v>
      </c>
      <c r="D8" t="str">
        <f>Besoins!F18</f>
        <v>kg</v>
      </c>
    </row>
    <row r="9">
      <c r="A9"/>
      <c r="B9" t="s">
        <v>134</v>
      </c>
      <c r="C9" s="11">
        <f>'Besoins'!$B$2*14</f>
        <v>14</v>
      </c>
      <c r="D9" t="s">
        <v>35</v>
      </c>
    </row>
    <row r="10">
      <c r="A10"/>
      <c r="B10" t="s">
        <v>135</v>
      </c>
      <c r="C10" s="11">
        <f>'Besoins'!$B$2*4.6</f>
        <v>4.6</v>
      </c>
      <c r="D10" t="s">
        <v>43</v>
      </c>
    </row>
    <row r="11">
      <c r="A11" t="s" s="16">
        <v>136</v>
      </c>
      <c r="B11" t="str" s="13">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6">
        <v>137</v>
      </c>
      <c r="B12" t="str" s="13">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138</v>
      </c>
      <c r="C13" s="11">
        <f>'Besoins'!$B$2*0.073</f>
        <v>0.073</v>
      </c>
      <c r="D13" t="s">
        <v>43</v>
      </c>
    </row>
    <row r="14">
      <c r="A14"/>
      <c r="B14" t="str">
        <f>Besoins!B9</f>
        <v>Poivre blanc moulu</v>
      </c>
      <c r="C14" s="11">
        <f>Besoins!E9</f>
        <v>0.007</v>
      </c>
      <c r="D14" t="str">
        <f>Besoins!F9</f>
        <v>kg</v>
      </c>
    </row>
    <row r="15">
      <c r="A15"/>
      <c r="B15" t="s">
        <v>139</v>
      </c>
      <c r="C15" s="11">
        <f>'Besoins'!$B$2*1.44</f>
        <v>1.44</v>
      </c>
      <c r="D15" t="s">
        <v>43</v>
      </c>
    </row>
    <row r="16">
      <c r="A16" t="s" s="16">
        <v>140</v>
      </c>
      <c r="B16" t="str" s="13">
        <f>Procedure!D6</f>
        <v>Preparer la garniture — Glacer les petits oignons a blanc (voir la recette). Passer au four les champignons sur la position vapeur. Reserver au chaud.</v>
      </c>
      <c r="C16"/>
      <c r="D16"/>
    </row>
    <row r="17">
      <c r="A17"/>
      <c r="B17" t="s">
        <v>141</v>
      </c>
      <c r="C17" s="11">
        <f>'Besoins'!$B$2*75</f>
        <v>75</v>
      </c>
      <c r="D17" t="s">
        <v>25</v>
      </c>
    </row>
    <row r="18">
      <c r="A18"/>
      <c r="B18" t="str">
        <f>Besoins!B11</f>
        <v>Glace de viande</v>
      </c>
      <c r="C18" s="11">
        <f>Besoins!E11</f>
        <v>0.1</v>
      </c>
      <c r="D18" t="str">
        <f>Besoins!F11</f>
        <v>kg</v>
      </c>
    </row>
    <row r="19">
      <c r="A19" t="s" s="16">
        <v>142</v>
      </c>
      <c r="B19" t="str" s="13">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11">
        <f>Besoins!E15</f>
        <v>3</v>
      </c>
      <c r="D20" t="str">
        <f>Besoins!F15</f>
        <v>lt</v>
      </c>
    </row>
    <row r="21">
      <c r="A21" t="s" s="16">
        <v>143</v>
      </c>
      <c r="B21" t="str" s="13">
        <f>Procedure!D8</f>
        <v>Dresser et servir — Dresser les portions de volaille avec la garniture a l'assiette. Napper de sauce. Accompagner de riz pilaf.</v>
      </c>
      <c r="C21"/>
      <c r="D21"/>
    </row>
    <row r="22">
      <c r="A22"/>
      <c r="B22"/>
      <c r="C22"/>
      <c r="D22"/>
    </row>
    <row r="23">
      <c r="A23" t="s" s="15">
        <v>144</v>
      </c>
      <c r="B23"/>
      <c r="C23"/>
      <c r="D23"/>
    </row>
    <row r="24">
      <c r="A24" t="s" s="16">
        <v>131</v>
      </c>
      <c r="B24" t="str" s="13">
        <f>"[DISSOUDRE] "&amp;Procedure!D9</f>
        <v>[DISSOUDRE] Délayer la poudre dans l'eau froide en fouettant, puis porter à ébullition en remuant régulièrement.</v>
      </c>
      <c r="C24"/>
      <c r="D24"/>
    </row>
    <row r="25">
      <c r="A25"/>
      <c r="B25" t="str">
        <f>Besoins!B7</f>
        <v>Eau (robinet - moy. France 2026)</v>
      </c>
      <c r="C25" s="11">
        <f>Besoins!E7</f>
        <v>13.79</v>
      </c>
      <c r="D25" t="str">
        <f>Besoins!F7</f>
        <v>lt</v>
      </c>
    </row>
    <row r="26">
      <c r="A26"/>
      <c r="B26" t="str">
        <f>Besoins!B12</f>
        <v>Fonds Blanc de Volaille (Knorr Professional)</v>
      </c>
      <c r="C26" s="11">
        <f>Besoins!E12</f>
        <v>0.21</v>
      </c>
      <c r="D26" t="str">
        <f>Besoins!F12</f>
        <v>kg</v>
      </c>
    </row>
    <row r="27">
      <c r="A27"/>
      <c r="B27"/>
      <c r="C27"/>
      <c r="D27"/>
    </row>
    <row r="28">
      <c r="A28" t="s" s="15">
        <v>145</v>
      </c>
      <c r="B28"/>
      <c r="C28"/>
      <c r="D28"/>
    </row>
    <row r="29">
      <c r="A29" t="s" s="16">
        <v>131</v>
      </c>
      <c r="B29" t="str" s="13">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11">
        <f>Besoins!E13</f>
        <v>0.72</v>
      </c>
      <c r="D30" t="str">
        <f>Besoins!F13</f>
        <v>kg</v>
      </c>
    </row>
    <row r="31">
      <c r="A31"/>
      <c r="B31" t="str">
        <f>Besoins!B10</f>
        <v>Farine de blé T55</v>
      </c>
      <c r="C31" s="11">
        <f>Besoins!E10</f>
        <v>0.72</v>
      </c>
      <c r="D31" t="str">
        <f>Besoins!F10</f>
        <v>kg</v>
      </c>
    </row>
    <row r="32">
      <c r="A32" t="s" s="16">
        <v>132</v>
      </c>
      <c r="B32"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136</v>
      </c>
      <c r="B33" t="str" s="13">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"&amp;Procedure!E12</f>
        <v>ℹ</v>
      </c>
      <c r="C34"/>
      <c r="D34"/>
    </row>
    <row r="35">
      <c r="A35" t="s" s="16">
        <v>137</v>
      </c>
      <c r="B35" t="str" s="13">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5">
        <v>146</v>
      </c>
      <c r="B37"/>
      <c r="C37"/>
      <c r="D37"/>
    </row>
    <row r="38">
      <c r="A38" t="s" s="16">
        <v>131</v>
      </c>
      <c r="B38" t="str" s="13">
        <f>Procedure!D14</f>
        <v>Mise en place du poste de travail — Verifier les DLC, peser les denrees, selectionner le materiel necessaire. Laver et desinfecter le materiel et le poste de travail en suivant les protocoles.</v>
      </c>
      <c r="C38"/>
      <c r="D38"/>
    </row>
    <row r="39">
      <c r="A39" t="s" s="16">
        <v>132</v>
      </c>
      <c r="B39" t="str" s="13">
        <f>Procedure!D15</f>
        <v>Preparations preliminaires — Deconditionner les petits oignons grelots suivant la procedure. Dans une calotte, faire fondre le beurre.</v>
      </c>
      <c r="C39"/>
      <c r="D39"/>
    </row>
    <row r="40">
      <c r="A40"/>
      <c r="B40" t="str">
        <f>Besoins!B19</f>
        <v>Petits oignons blancs surgelés</v>
      </c>
      <c r="C40" s="11">
        <f>Besoins!E19</f>
        <v>3</v>
      </c>
      <c r="D40" t="str">
        <f>Besoins!F19</f>
        <v>kg</v>
      </c>
    </row>
    <row r="41">
      <c r="A41"/>
      <c r="B41" t="str">
        <f>Besoins!B14</f>
        <v>Beurre doux 82% MG plaquette</v>
      </c>
      <c r="C41" s="11">
        <f>Besoins!E14</f>
        <v>0.15</v>
      </c>
      <c r="D41" t="str">
        <f>Besoins!F14</f>
        <v>kg</v>
      </c>
    </row>
    <row r="42">
      <c r="A42" t="s" s="16">
        <v>136</v>
      </c>
      <c r="B4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11">
        <f>Besoins!E17</f>
        <v>0.075</v>
      </c>
      <c r="D43" t="str">
        <f>Besoins!F17</f>
        <v>kg</v>
      </c>
    </row>
    <row r="44">
      <c r="A44"/>
      <c r="B44" t="s">
        <v>138</v>
      </c>
      <c r="C44" s="11">
        <f>'Besoins'!$B$2*0.0075</f>
        <v>0.0075</v>
      </c>
      <c r="D44" t="s">
        <v>43</v>
      </c>
    </row>
    <row r="45">
      <c r="A45" t="s" s="16">
        <v>137</v>
      </c>
      <c r="B45" t="str" s="13">
        <f>Procedure!D17</f>
        <v>Decanter — Debarrasser delicatement les petits oignons directement sur le plat a garnir, ou bien reserver dans le bac de cuisson en attente d'utilisation.</v>
      </c>
      <c r="C45"/>
      <c r="D45"/>
    </row>
    <row r="46">
      <c r="A46" t="s" s="16">
        <v>140</v>
      </c>
      <c r="B4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8">
        <v>22</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