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<sst xmlns="http://schemas.openxmlformats.org/spreadsheetml/2006/main" count="141" uniqueCount="141">
  <si>
    <t>Fiche technique</t>
  </si>
  <si>
    <t>Nom</t>
  </si>
  <si>
    <t>VEAU MARENGO</t>
  </si>
  <si>
    <t>Code</t>
  </si>
  <si>
    <t>GRO_CDC_103B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</si>
  <si>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</si>
  <si>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</si>
  <si>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</si>
  <si>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</si>
  <si>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</si>
  <si>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</si>
  <si>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</si>
  <si>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</si>
  <si>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</si>
  <si>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</si>
  <si>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</si>
  <si>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</si>
  <si>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</si>
  <si>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</si>
  <si>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</si>
  <si>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</si>
  <si>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</si>
  <si>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</si>
  <si>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</si>
  <si>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</si>
  <si>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</si>
  <si>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</si>
  <si>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</si>
  <si>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</si>
  <si>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</si>
  <si>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</si>
  <si>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CONC-TOMATE-TRI</t>
  </si>
  <si>
    <t>Triple concentré de tomate</t>
  </si>
  <si>
    <t>Concentrés et purées cuisines</t>
  </si>
  <si>
    <t>kg</t>
  </si>
  <si>
    <t>00000061</t>
  </si>
  <si>
    <t>EAU</t>
  </si>
  <si>
    <t>Matières diverses (à trier)</t>
  </si>
  <si>
    <t>lt</t>
  </si>
  <si>
    <t>EPI-POIVRE-NOIR</t>
  </si>
  <si>
    <t>Poivre noir moulu</t>
  </si>
  <si>
    <t>Épices en poudre et graines</t>
  </si>
  <si>
    <t>MEL-HERBES-PRO</t>
  </si>
  <si>
    <t>Herbes de Provence</t>
  </si>
  <si>
    <t>Mélanges et épices composées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</si>
  <si>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</si>
  <si>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</si>
  <si>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</si>
  <si>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</si>
  <si>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</si>
  <si>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</si>
  <si>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</si>
  <si>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</si>
  <si>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</si>
  <si>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</si>
  <si>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</si>
  <si>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</si>
  <si>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</si>
  <si>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BEU-DOUX</t>
  </si>
  <si>
    <t>Beurre doux 82% MG plaquette</t>
  </si>
  <si>
    <t>Beurres et margarines</t>
  </si>
  <si>
    <t>RNM6520160</t>
  </si>
  <si>
    <t>PERSIL simple France botte</t>
  </si>
  <si>
    <t>Légumes</t>
  </si>
  <si>
    <t>bte</t>
  </si>
  <si>
    <t>SEL-FIN</t>
  </si>
  <si>
    <t>Sel fin de cuisine</t>
  </si>
  <si>
    <t>Sels et condiments de base</t>
  </si>
  <si>
    <t>SUC-BLANC</t>
  </si>
  <si>
    <t>Sucre blanc cristal sac 25 kg</t>
  </si>
  <si>
    <t>Sucres et édulcorants</t>
  </si>
  <si>
    <t>RNMS00812</t>
  </si>
  <si>
    <t>Ail haché IQF</t>
  </si>
  <si>
    <t>Légumes surgelés</t>
  </si>
  <si>
    <t>RNMS00865</t>
  </si>
  <si>
    <t>Tomates en dés surgelées IQF</t>
  </si>
  <si>
    <t>RNMS00780</t>
  </si>
  <si>
    <t>Oignons émincés surgelés</t>
  </si>
  <si>
    <t>Pommes de terre surgelées</t>
  </si>
  <si>
    <t>RNMS00786</t>
  </si>
  <si>
    <t>Petits oignons blancs surgelés</t>
  </si>
  <si>
    <t>RNM0660162</t>
  </si>
  <si>
    <t>VEAU (épaule sans os) semi-paré U.E. sous-vide</t>
  </si>
  <si>
    <t>Porc frais</t>
  </si>
  <si>
    <t>Total</t>
  </si>
  <si>
    <t>Niveau</t>
  </si>
  <si>
    <t>Composant</t>
  </si>
  <si>
    <t>Type</t>
  </si>
  <si>
    <t>Quantité (pour 100 pc)</t>
  </si>
  <si>
    <t>recette</t>
  </si>
  <si>
    <t>Viandes collectivité</t>
  </si>
  <si>
    <t xml:space="preserve">    ↳ VEAU (épaule sans os) semi-paré U.E. sous-vide</t>
  </si>
  <si>
    <t>matiere</t>
  </si>
  <si>
    <t xml:space="preserve">    ↳ PERSIL simple France botte</t>
  </si>
  <si>
    <t xml:space="preserve">    ↳ Oignons émincés surgelés</t>
  </si>
  <si>
    <t xml:space="preserve">    ↳ Ail haché IQF</t>
  </si>
  <si>
    <t xml:space="preserve">    ↳ Herbes de Provence</t>
  </si>
  <si>
    <t xml:space="preserve">    ↳ Tomates en dés surgelées IQF</t>
  </si>
  <si>
    <t xml:space="preserve">    ↳ Triple concentré de tomate</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</si>
  <si>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</si>
  <si>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</si>
  <si>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</si>
  <si>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</si>
  <si>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</si>
  <si>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</si>
  <si>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Sel fin de cuisine</t>
  </si>
  <si>
    <t xml:space="preserve">    ↳ Poivre noir moulu</t>
  </si>
  <si>
    <t xml:space="preserve">    ↳ Champignons hôtel pieds morceaux boîte 5/1</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</si>
  <si>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</si>
  <si>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</si>
  <si>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</si>
  <si>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</si>
  <si>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</si>
  <si>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</si>
  <si>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</si>
  <si>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</si>
  <si>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</si>
  <si>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</si>
  <si>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</si>
  <si>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</si>
  <si>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Decanter la viande — Decanter les morceaux de viande dans 4 bacs GN 1/1 H 100. Ajouter la garniture.</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</si>
  <si>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</si>
  <si>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</si>
  <si>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</si>
  <si>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</si>
  <si>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</si>
  <si>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</si>
  <si>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VEAU MARENGO</t>
  </si>
  <si>
    <t>VEAU MARENGO  GRO_CDC_103B</t>
  </si>
  <si>
    <t>1.</t>
  </si>
  <si>
    <t>2.</t>
  </si>
  <si>
    <t xml:space="preserve">    Fond brun de veau reconstitue (collectivite)</t>
  </si>
  <si>
    <t>3.</t>
  </si>
  <si>
    <t xml:space="preserve">    Sel fin de cuisine</t>
  </si>
  <si>
    <t>4.</t>
  </si>
  <si>
    <t xml:space="preserve">    PETITS OIGNONS GRELOTS GLACES A BRUN ET A BLANC</t>
  </si>
  <si>
    <t>5.</t>
  </si>
  <si>
    <t>6.</t>
  </si>
  <si>
    <t>7.</t>
  </si>
  <si>
    <t>↳ Fond brun de veau reconstitue (collectivite)  GRO-FOND-VEAU</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</si>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</sst>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343.55475</v>
      </c>
    </row>
    <row r="12">
      <c r="A12" t="s" s="3">
        <v>16</v>
      </c>
      <c r="B12" s="4">
        <v>3.4355475</v>
      </c>
    </row>
    <row r="13">
      <c r="A13"/>
      <c r="B13"/>
    </row>
    <row r="14">
      <c r="A14" t="s" s="5">
        <v>17</v>
      </c>
      <c r="B14" t="s" s="5">
        <v>14</v>
      </c>
    </row>
    <row r="15">
      <c r="A15" t="s" s="5">
        <v>18</v>
      </c>
      <c r="B15" s="6">
        <v>343.55475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E7*4.2</f>
        <v>0.84</v>
      </c>
    </row>
    <row r="8">
      <c r="A8" t="s" s="12">
        <v>35</v>
      </c>
      <c r="B8" t="s">
        <v>36</v>
      </c>
      <c r="C8" t="s">
        <v>37</v>
      </c>
      <c r="D8" s="9">
        <v>14.625</v>
      </c>
      <c r="E8" s="11">
        <f>D8*$B$2</f>
        <v>14.625</v>
      </c>
      <c r="F8" t="s">
        <v>38</v>
      </c>
      <c r="G8" s="4">
        <f>E8*0.003</f>
        <v>0.043875</v>
      </c>
    </row>
    <row r="9">
      <c r="A9" t="s">
        <v>39</v>
      </c>
      <c r="B9" t="s">
        <v>40</v>
      </c>
      <c r="C9" t="s">
        <v>41</v>
      </c>
      <c r="D9" s="9">
        <v>0.01</v>
      </c>
      <c r="E9" s="11">
        <f>D9*$B$2</f>
        <v>0.01</v>
      </c>
      <c r="F9" t="s">
        <v>34</v>
      </c>
      <c r="G9" s="4">
        <f>E9*12.5</f>
        <v>0.125</v>
      </c>
    </row>
    <row r="10">
      <c r="A10" t="s">
        <v>42</v>
      </c>
      <c r="B10" t="s">
        <v>43</v>
      </c>
      <c r="C10" t="s">
        <v>44</v>
      </c>
      <c r="D10" s="9">
        <v>0.045</v>
      </c>
      <c r="E10" s="11">
        <f>D10*$B$2</f>
        <v>0.045</v>
      </c>
      <c r="F10" t="s">
        <v>34</v>
      </c>
      <c r="G10" s="4">
        <f>E10*9.5</f>
        <v>0.4275</v>
      </c>
    </row>
    <row r="11">
      <c r="A11" t="s">
        <v>45</v>
      </c>
      <c r="B11" t="s">
        <v>46</v>
      </c>
      <c r="C11" t="s">
        <v>47</v>
      </c>
      <c r="D11" s="9">
        <v>3</v>
      </c>
      <c r="E11" s="11">
        <f>D11*$B$2</f>
        <v>3</v>
      </c>
      <c r="F11" t="s">
        <v>48</v>
      </c>
      <c r="G11" s="4">
        <f>E11*24.02</f>
        <v>72.06</v>
      </c>
    </row>
    <row r="12">
      <c r="A12" t="s">
        <v>49</v>
      </c>
      <c r="B12" t="s">
        <v>50</v>
      </c>
      <c r="C12" t="s">
        <v>51</v>
      </c>
      <c r="D12" s="9">
        <v>2.3</v>
      </c>
      <c r="E12" s="11">
        <f>D12*$B$2</f>
        <v>2.3</v>
      </c>
      <c r="F12" t="s">
        <v>48</v>
      </c>
      <c r="G12" s="4">
        <f>E12*16.12</f>
        <v>37.076</v>
      </c>
    </row>
    <row r="13">
      <c r="A13" t="s">
        <v>52</v>
      </c>
      <c r="B13" t="s">
        <v>53</v>
      </c>
      <c r="C13" t="s">
        <v>54</v>
      </c>
      <c r="D13" s="9">
        <v>0.5</v>
      </c>
      <c r="E13" s="11">
        <f>D13*$B$2</f>
        <v>0.5</v>
      </c>
      <c r="F13" t="s">
        <v>34</v>
      </c>
      <c r="G13" s="4">
        <f>E13*0.56</f>
        <v>0.28</v>
      </c>
    </row>
    <row r="14">
      <c r="A14" t="s">
        <v>55</v>
      </c>
      <c r="B14" t="s">
        <v>56</v>
      </c>
      <c r="C14" t="s">
        <v>57</v>
      </c>
      <c r="D14" s="9">
        <v>0.375</v>
      </c>
      <c r="E14" s="11">
        <f>D14*$B$2</f>
        <v>0.375</v>
      </c>
      <c r="F14" t="s">
        <v>34</v>
      </c>
      <c r="G14" s="4">
        <f>E14*0</f>
        <v>0</v>
      </c>
    </row>
    <row r="15">
      <c r="A15" t="s">
        <v>58</v>
      </c>
      <c r="B15" t="s">
        <v>59</v>
      </c>
      <c r="C15" t="s">
        <v>60</v>
      </c>
      <c r="D15" s="9">
        <v>0.15</v>
      </c>
      <c r="E15" s="11">
        <f>D15*$B$2</f>
        <v>0.15</v>
      </c>
      <c r="F15" t="s">
        <v>34</v>
      </c>
      <c r="G15" s="4">
        <f>E15*5.2</f>
        <v>0.78</v>
      </c>
    </row>
    <row r="16">
      <c r="A16" t="s">
        <v>61</v>
      </c>
      <c r="B16" t="s">
        <v>62</v>
      </c>
      <c r="C16" t="s">
        <v>63</v>
      </c>
      <c r="D16" s="9">
        <v>0.3</v>
      </c>
      <c r="E16" s="11">
        <f>D16*$B$2</f>
        <v>0.3</v>
      </c>
      <c r="F16" t="s">
        <v>64</v>
      </c>
      <c r="G16" s="4">
        <f>E16*4.5</f>
        <v>1.35</v>
      </c>
    </row>
    <row r="17">
      <c r="A17" t="s">
        <v>65</v>
      </c>
      <c r="B17" t="s">
        <v>66</v>
      </c>
      <c r="C17" t="s">
        <v>67</v>
      </c>
      <c r="D17" s="9">
        <v>0.0825</v>
      </c>
      <c r="E17" s="11">
        <f>D17*$B$2</f>
        <v>0.0825</v>
      </c>
      <c r="F17" t="s">
        <v>34</v>
      </c>
      <c r="G17" s="4">
        <f>E17*0.35</f>
        <v>0.028875</v>
      </c>
    </row>
    <row r="18">
      <c r="A18" t="s">
        <v>68</v>
      </c>
      <c r="B18" t="s">
        <v>69</v>
      </c>
      <c r="C18" t="s">
        <v>70</v>
      </c>
      <c r="D18" s="9">
        <v>0.075</v>
      </c>
      <c r="E18" s="11">
        <f>D18*$B$2</f>
        <v>0.075</v>
      </c>
      <c r="F18" t="s">
        <v>34</v>
      </c>
      <c r="G18" s="4">
        <f>E18*0.82</f>
        <v>0.0615</v>
      </c>
    </row>
    <row r="19">
      <c r="A19" t="s">
        <v>71</v>
      </c>
      <c r="B19" t="s">
        <v>72</v>
      </c>
      <c r="C19" t="s">
        <v>73</v>
      </c>
      <c r="D19" s="9">
        <v>0.2</v>
      </c>
      <c r="E19" s="11">
        <f>D19*$B$2</f>
        <v>0.2</v>
      </c>
      <c r="F19" t="s">
        <v>34</v>
      </c>
      <c r="G19" s="4">
        <f>E19*9.26</f>
        <v>1.852</v>
      </c>
    </row>
    <row r="20">
      <c r="A20" t="s">
        <v>74</v>
      </c>
      <c r="B20" t="s">
        <v>75</v>
      </c>
      <c r="C20" t="s">
        <v>73</v>
      </c>
      <c r="D20" s="9">
        <v>2.5</v>
      </c>
      <c r="E20" s="11">
        <f>D20*$B$2</f>
        <v>2.5</v>
      </c>
      <c r="F20" t="s">
        <v>34</v>
      </c>
      <c r="G20" s="4">
        <f>E20*2.92</f>
        <v>7.3</v>
      </c>
    </row>
    <row r="21">
      <c r="A21" t="s">
        <v>76</v>
      </c>
      <c r="B21" t="s">
        <v>77</v>
      </c>
      <c r="C21" t="s">
        <v>78</v>
      </c>
      <c r="D21" s="9">
        <v>2</v>
      </c>
      <c r="E21" s="11">
        <f>D21*$B$2</f>
        <v>2</v>
      </c>
      <c r="F21" t="s">
        <v>34</v>
      </c>
      <c r="G21" s="4">
        <f>E21*3.89</f>
        <v>7.78</v>
      </c>
    </row>
    <row r="22">
      <c r="A22" t="s">
        <v>79</v>
      </c>
      <c r="B22" t="s">
        <v>80</v>
      </c>
      <c r="C22" t="s">
        <v>78</v>
      </c>
      <c r="D22" s="9">
        <v>3</v>
      </c>
      <c r="E22" s="11">
        <f>D22*$B$2</f>
        <v>3</v>
      </c>
      <c r="F22" t="s">
        <v>34</v>
      </c>
      <c r="G22" s="4">
        <f>E22*3.85</f>
        <v>11.55</v>
      </c>
    </row>
    <row r="23">
      <c r="A23" t="s">
        <v>81</v>
      </c>
      <c r="B23" t="s">
        <v>82</v>
      </c>
      <c r="C23" t="s">
        <v>83</v>
      </c>
      <c r="D23" s="9">
        <v>20</v>
      </c>
      <c r="E23" s="11">
        <f>D23*$B$2</f>
        <v>20</v>
      </c>
      <c r="F23" t="s">
        <v>34</v>
      </c>
      <c r="G23" s="4">
        <f>E23*10.1</f>
        <v>202</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20</v>
      </c>
      <c r="E3" t="s">
        <v>34</v>
      </c>
      <c r="F3" t="s">
        <v>83</v>
      </c>
    </row>
    <row r="4">
      <c r="A4">
        <v>1</v>
      </c>
      <c r="B4" t="s">
        <v>93</v>
      </c>
      <c r="C4" t="s">
        <v>92</v>
      </c>
      <c r="D4" s="11">
        <v>0.3</v>
      </c>
      <c r="E4" t="s">
        <v>34</v>
      </c>
      <c r="F4" t="s">
        <v>63</v>
      </c>
    </row>
    <row r="5">
      <c r="A5">
        <v>1</v>
      </c>
      <c r="B5" t="s">
        <v>94</v>
      </c>
      <c r="C5" t="s">
        <v>92</v>
      </c>
      <c r="D5" s="11">
        <v>2</v>
      </c>
      <c r="E5" t="s">
        <v>34</v>
      </c>
      <c r="F5" t="s">
        <v>78</v>
      </c>
    </row>
    <row r="6">
      <c r="A6">
        <v>1</v>
      </c>
      <c r="B6" t="s">
        <v>95</v>
      </c>
      <c r="C6" t="s">
        <v>92</v>
      </c>
      <c r="D6" s="11">
        <v>0.2</v>
      </c>
      <c r="E6" t="s">
        <v>34</v>
      </c>
      <c r="F6" t="s">
        <v>73</v>
      </c>
    </row>
    <row r="7">
      <c r="A7">
        <v>1</v>
      </c>
      <c r="B7" t="s">
        <v>96</v>
      </c>
      <c r="C7" t="s">
        <v>92</v>
      </c>
      <c r="D7" s="11">
        <v>0.045</v>
      </c>
      <c r="E7" t="s">
        <v>34</v>
      </c>
      <c r="F7" t="s">
        <v>44</v>
      </c>
    </row>
    <row r="8">
      <c r="A8">
        <v>1</v>
      </c>
      <c r="B8" t="s">
        <v>97</v>
      </c>
      <c r="C8" t="s">
        <v>92</v>
      </c>
      <c r="D8" s="11">
        <v>2.5</v>
      </c>
      <c r="E8" t="s">
        <v>34</v>
      </c>
      <c r="F8" t="s">
        <v>73</v>
      </c>
    </row>
    <row r="9">
      <c r="A9">
        <v>1</v>
      </c>
      <c r="B9" t="s">
        <v>98</v>
      </c>
      <c r="C9" t="s">
        <v>92</v>
      </c>
      <c r="D9" s="11">
        <v>0.2</v>
      </c>
      <c r="E9" t="s">
        <v>34</v>
      </c>
      <c r="F9" t="s">
        <v>33</v>
      </c>
    </row>
    <row r="10">
      <c r="A10">
        <v>1</v>
      </c>
      <c r="B10" t="s">
        <v>99</v>
      </c>
      <c r="C10" t="s">
        <v>92</v>
      </c>
      <c r="D10" s="11">
        <v>3</v>
      </c>
      <c r="E10" t="s">
        <v>38</v>
      </c>
      <c r="F10" t="s">
        <v>47</v>
      </c>
    </row>
    <row r="11">
      <c r="A11">
        <v>1</v>
      </c>
      <c r="B11" t="s">
        <v>100</v>
      </c>
      <c r="C11" t="s">
        <v>89</v>
      </c>
      <c r="D11" s="11">
        <v>15</v>
      </c>
      <c r="E11" t="s">
        <v>38</v>
      </c>
      <c r="F11" t="s">
        <v>101</v>
      </c>
    </row>
    <row r="12">
      <c r="A12">
        <v>2</v>
      </c>
      <c r="B12" t="s">
        <v>102</v>
      </c>
      <c r="C12" t="s">
        <v>92</v>
      </c>
      <c r="D12" s="11">
        <v>14.625</v>
      </c>
      <c r="E12" t="s">
        <v>38</v>
      </c>
      <c r="F12" t="s">
        <v>37</v>
      </c>
    </row>
    <row r="13">
      <c r="A13">
        <v>2</v>
      </c>
      <c r="B13" t="s">
        <v>103</v>
      </c>
      <c r="C13" t="s">
        <v>92</v>
      </c>
      <c r="D13" s="11">
        <v>0.375</v>
      </c>
      <c r="E13" t="s">
        <v>34</v>
      </c>
      <c r="F13" t="s">
        <v>57</v>
      </c>
    </row>
    <row r="14">
      <c r="A14">
        <v>1</v>
      </c>
      <c r="B14" t="s">
        <v>104</v>
      </c>
      <c r="C14" t="s">
        <v>92</v>
      </c>
      <c r="D14" s="11">
        <v>0.5</v>
      </c>
      <c r="E14" t="s">
        <v>34</v>
      </c>
      <c r="F14" t="s">
        <v>54</v>
      </c>
    </row>
    <row r="15">
      <c r="A15">
        <v>1</v>
      </c>
      <c r="B15" t="s">
        <v>105</v>
      </c>
      <c r="C15" t="s">
        <v>92</v>
      </c>
      <c r="D15" s="11">
        <v>0.075</v>
      </c>
      <c r="E15" t="s">
        <v>34</v>
      </c>
      <c r="F15" t="s">
        <v>67</v>
      </c>
    </row>
    <row r="16">
      <c r="A16">
        <v>1</v>
      </c>
      <c r="B16" t="s">
        <v>106</v>
      </c>
      <c r="C16" t="s">
        <v>92</v>
      </c>
      <c r="D16" s="11">
        <v>0.01</v>
      </c>
      <c r="E16" t="s">
        <v>34</v>
      </c>
      <c r="F16" t="s">
        <v>41</v>
      </c>
    </row>
    <row r="17">
      <c r="A17">
        <v>1</v>
      </c>
      <c r="B17" t="s">
        <v>107</v>
      </c>
      <c r="C17" t="s">
        <v>92</v>
      </c>
      <c r="D17" s="11">
        <v>2.3</v>
      </c>
      <c r="E17" t="s">
        <v>34</v>
      </c>
      <c r="F17" t="s">
        <v>51</v>
      </c>
    </row>
    <row r="18">
      <c r="A18">
        <v>1</v>
      </c>
      <c r="B18" t="s">
        <v>108</v>
      </c>
      <c r="C18" t="s">
        <v>89</v>
      </c>
      <c r="D18" s="11">
        <v>75</v>
      </c>
      <c r="E18" t="s">
        <v>24</v>
      </c>
      <c r="F18" t="s">
        <v>109</v>
      </c>
    </row>
    <row r="19">
      <c r="A19">
        <v>2</v>
      </c>
      <c r="B19" t="s">
        <v>110</v>
      </c>
      <c r="C19" t="s">
        <v>92</v>
      </c>
      <c r="D19" s="11">
        <v>3</v>
      </c>
      <c r="E19" t="s">
        <v>34</v>
      </c>
      <c r="F19" t="s">
        <v>78</v>
      </c>
    </row>
    <row r="20">
      <c r="A20">
        <v>2</v>
      </c>
      <c r="B20" t="s">
        <v>111</v>
      </c>
      <c r="C20" t="s">
        <v>92</v>
      </c>
      <c r="D20" s="11">
        <v>0.15</v>
      </c>
      <c r="E20" t="s">
        <v>34</v>
      </c>
      <c r="F20" t="s">
        <v>60</v>
      </c>
    </row>
    <row r="21">
      <c r="A21">
        <v>2</v>
      </c>
      <c r="B21" t="s">
        <v>112</v>
      </c>
      <c r="C21" t="s">
        <v>92</v>
      </c>
      <c r="D21" s="11">
        <v>0.075</v>
      </c>
      <c r="E21" t="s">
        <v>34</v>
      </c>
      <c r="F21" t="s">
        <v>70</v>
      </c>
    </row>
    <row r="22">
      <c r="A22">
        <v>2</v>
      </c>
      <c r="B22" t="s">
        <v>113</v>
      </c>
      <c r="C22" t="s">
        <v>92</v>
      </c>
      <c r="D22" s="11">
        <v>0.008</v>
      </c>
      <c r="E22" t="s">
        <v>34</v>
      </c>
      <c r="F22"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114</v>
      </c>
      <c r="B1" t="s" s="2">
        <v>115</v>
      </c>
      <c r="C1" t="s" s="2">
        <v>116</v>
      </c>
      <c r="D1" t="s" s="2">
        <v>117</v>
      </c>
      <c r="E1" t="s" s="2">
        <v>118</v>
      </c>
      <c r="F1" t="s" s="2">
        <v>119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l'epaule de veau suivant la procedure. Parer et detailler en gros cubes d'environ 50g.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E3" t="s" s="14"/>
      <c r="F3"/>
    </row>
    <row r="4">
      <c r="A4" t="s">
        <v>2</v>
      </c>
      <c r="B4">
        <v>3</v>
      </c>
      <c r="C4"/>
      <c r="D4" t="inlineStr" s="14">
        <is>
          <t>Marquer la cuisson — Dans la sauteuse, a l'huile, faire revenir les morceaux de veau sur toutes les faces jusqu'a coloration complete (ou saisir au four a chaleur seche a +200/250 degC, avec un bac de recuperation des graisses de cuisson dans le bas de l'echelle).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tres doux pendant 1h30 environ, pour attendrir le collagene de l'epaule et obtenir une viande fondante. Au terme de la cuisson atteindre la temperature de +85 degC a coeur. Respecter la procedure de fin de cuisson.</t>
        </is>
      </c>
      <c r="E4" t="s" s="14"/>
      <c r="F4"/>
    </row>
    <row r="5">
      <c r="A5" t="s">
        <v>2</v>
      </c>
      <c r="B5">
        <v>4</v>
      </c>
      <c r="C5"/>
      <c r="D5" t="inlineStr" s="14">
        <is>
          <t>Preparer la garniture — Pendant la cuisson : Glacer a blanc les petits oignons grelots (voir la recette). Passer au four regle sur la position vapeur pendant 5 minutes, le bac perfore contenant les champignons. Reserver au chaud en attente d'utilisation.</t>
        </is>
      </c>
      <c r="E5" t="s" s="14"/>
      <c r="F5"/>
    </row>
    <row r="6">
      <c r="A6" t="s">
        <v>2</v>
      </c>
      <c r="B6">
        <v>5</v>
      </c>
      <c r="C6"/>
      <c r="D6" t="s" s="14">
        <v>120</v>
      </c>
      <c r="E6" t="s" s="14"/>
      <c r="F6"/>
    </row>
    <row r="7">
      <c r="A7" t="s">
        <v>2</v>
      </c>
      <c r="B7">
        <v>6</v>
      </c>
      <c r="C7"/>
      <c r="D7" t="inlineStr" s="14">
        <is>
          <t>Terminer le veau Marengo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E7" t="s" s="14"/>
      <c r="F7"/>
    </row>
    <row r="8">
      <c r="A8" t="s">
        <v>2</v>
      </c>
      <c r="B8">
        <v>7</v>
      </c>
      <c r="C8"/>
      <c r="D8" t="inlineStr" s="14">
        <is>
          <t>Dresser et servir — Dresser deux morceaux de veau sur une assiette, mettre la garniture en evidence sur la viande, et napper de sauce. Persiller au depart du plat. On peut ajouter deux rondelles de pain toastees.</t>
        </is>
      </c>
      <c r="E8" t="s" s="14"/>
      <c r="F8"/>
    </row>
    <row r="9">
      <c r="A9" t="s">
        <v>121</v>
      </c>
      <c r="B9">
        <v>1</v>
      </c>
      <c r="C9" t="s">
        <v>122</v>
      </c>
      <c r="D9" t="s" s="14">
        <v>123</v>
      </c>
      <c r="E9" t="s" s="14"/>
      <c r="F9"/>
    </row>
    <row r="10">
      <c r="A10" t="s">
        <v>124</v>
      </c>
      <c r="B10">
        <v>1</v>
      </c>
      <c r="C10"/>
      <c r="D10" t="inlineStr" s="14">
        <is>
          <t>Mise en place du poste de travail — Verifier les DLC, peser les denrees, selectionner le materiel necessaire. Laver et desinfecter le materiel et le poste de travail en suivant les protocoles.</t>
        </is>
      </c>
      <c r="E10" t="s" s="14"/>
      <c r="F10"/>
    </row>
    <row r="11">
      <c r="A11" t="s">
        <v>124</v>
      </c>
      <c r="B11">
        <v>2</v>
      </c>
      <c r="C11"/>
      <c r="D11" t="s" s="14">
        <v>125</v>
      </c>
      <c r="E11" t="s" s="14"/>
      <c r="F11"/>
    </row>
    <row r="12">
      <c r="A12" t="s">
        <v>124</v>
      </c>
      <c r="B12">
        <v>3</v>
      </c>
      <c r="C12"/>
      <c r="D12"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4"/>
      <c r="F12"/>
    </row>
    <row r="13">
      <c r="A13" t="s">
        <v>124</v>
      </c>
      <c r="B13">
        <v>4</v>
      </c>
      <c r="C13"/>
      <c r="D13" t="s" s="14">
        <v>126</v>
      </c>
      <c r="E13" t="s" s="14"/>
      <c r="F13"/>
    </row>
    <row r="14">
      <c r="A14" t="s">
        <v>124</v>
      </c>
      <c r="B14">
        <v>5</v>
      </c>
      <c r="C14"/>
      <c r="D14"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127</v>
      </c>
      <c r="B1"/>
      <c r="C1"/>
      <c r="D1"/>
    </row>
    <row r="2">
      <c r="A2" t="str" s="15">
        <f>"GRO_CDC_103B · GRO.VIANDES · référence : "&amp;Besoins!B3&amp;" "&amp;Besoins!C3&amp;" · multiplicateur réglable sur la feuille ""Besoins"""</f>
        <v>GRO_CDC_103B · GRO.VIANDES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l'epaule de veau suivant la procedure. Parer et detailler en gros cubes d'environ 50g.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v>
      </c>
      <c r="C6"/>
      <c r="D6"/>
    </row>
    <row r="7">
      <c r="A7"/>
      <c r="B7" t="str">
        <f>Besoins!B23</f>
        <v>VEAU (épaule sans os) semi-paré U.E. sous-vide</v>
      </c>
      <c r="C7" s="11">
        <f>Besoins!E23</f>
        <v>20</v>
      </c>
      <c r="D7" t="str">
        <f>Besoins!F23</f>
        <v>kg</v>
      </c>
    </row>
    <row r="8">
      <c r="A8"/>
      <c r="B8" t="str">
        <f>Besoins!B16</f>
        <v>PERSIL simple France botte</v>
      </c>
      <c r="C8" s="11">
        <f>Besoins!E16</f>
        <v>0.3</v>
      </c>
      <c r="D8" t="str">
        <f>Besoins!F16</f>
        <v>kg</v>
      </c>
    </row>
    <row r="9">
      <c r="A9"/>
      <c r="B9" t="str">
        <f>Besoins!B7</f>
        <v>Triple concentré de tomate</v>
      </c>
      <c r="C9" s="11">
        <f>Besoins!E7</f>
        <v>0.2</v>
      </c>
      <c r="D9" t="str">
        <f>Besoins!F7</f>
        <v>kg</v>
      </c>
    </row>
    <row r="10">
      <c r="A10"/>
      <c r="B10" t="s">
        <v>131</v>
      </c>
      <c r="C10" s="11">
        <f>'Besoins'!$B$2*15</f>
        <v>15</v>
      </c>
      <c r="D10" t="s">
        <v>38</v>
      </c>
    </row>
    <row r="11">
      <c r="A11"/>
      <c r="B11" t="str">
        <f>Besoins!B12</f>
        <v>Champignons hôtel pieds morceaux boîte 5/1</v>
      </c>
      <c r="C11" s="11">
        <f>Besoins!E12</f>
        <v>2.3</v>
      </c>
      <c r="D11" t="str">
        <f>Besoins!F12</f>
        <v>kg</v>
      </c>
    </row>
    <row r="12">
      <c r="A12" t="s" s="17">
        <v>132</v>
      </c>
      <c r="B12" t="str" s="14">
        <f>Procedure!D4</f>
        <v>Marquer la cuisson — Dans la sauteuse, a l'huile, faire revenir les morceaux de veau sur toutes les faces jusqu'a coloration complete (ou saisir au four a chaleur seche a +200/250 degC, avec un bac de recuperation des graisses de cuisson dans le bas de l'echelle).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tres doux pendant 1h30 environ, pour attendrir le collagene de l'epaule et obtenir une viande fondante. Au terme de la cuisson atteindre la temperature de +85 degC a coeur. Respecter la procedure de fin de cuisson.</v>
      </c>
      <c r="C12"/>
      <c r="D12"/>
    </row>
    <row r="13">
      <c r="A13"/>
      <c r="B13" t="str">
        <f>Besoins!B21</f>
        <v>Oignons émincés surgelés</v>
      </c>
      <c r="C13" s="11">
        <f>Besoins!E21</f>
        <v>2</v>
      </c>
      <c r="D13" t="str">
        <f>Besoins!F21</f>
        <v>kg</v>
      </c>
    </row>
    <row r="14">
      <c r="A14"/>
      <c r="B14" t="str">
        <f>Besoins!B19</f>
        <v>Ail haché IQF</v>
      </c>
      <c r="C14" s="11">
        <f>Besoins!E19</f>
        <v>0.2</v>
      </c>
      <c r="D14" t="str">
        <f>Besoins!F19</f>
        <v>kg</v>
      </c>
    </row>
    <row r="15">
      <c r="A15"/>
      <c r="B15" t="str">
        <f>Besoins!B10</f>
        <v>Herbes de Provence</v>
      </c>
      <c r="C15" s="11">
        <f>Besoins!E10</f>
        <v>0.045</v>
      </c>
      <c r="D15" t="str">
        <f>Besoins!F10</f>
        <v>kg</v>
      </c>
    </row>
    <row r="16">
      <c r="A16"/>
      <c r="B16" t="str">
        <f>Besoins!B20</f>
        <v>Tomates en dés surgelées IQF</v>
      </c>
      <c r="C16" s="11">
        <f>Besoins!E20</f>
        <v>2.5</v>
      </c>
      <c r="D16" t="str">
        <f>Besoins!F20</f>
        <v>kg</v>
      </c>
    </row>
    <row r="17">
      <c r="A17"/>
      <c r="B17" t="str">
        <f>Besoins!B11</f>
        <v>Vin blanc bib 10L UE</v>
      </c>
      <c r="C17" s="11">
        <f>Besoins!E11</f>
        <v>3</v>
      </c>
      <c r="D17" t="str">
        <f>Besoins!F11</f>
        <v>lt</v>
      </c>
    </row>
    <row r="18">
      <c r="A18"/>
      <c r="B18" t="str">
        <f>Besoins!B13</f>
        <v>Farine de blé T55</v>
      </c>
      <c r="C18" s="11">
        <f>Besoins!E13</f>
        <v>0.5</v>
      </c>
      <c r="D18" t="str">
        <f>Besoins!F13</f>
        <v>kg</v>
      </c>
    </row>
    <row r="19">
      <c r="A19"/>
      <c r="B19" t="s">
        <v>133</v>
      </c>
      <c r="C19" s="11">
        <f>'Besoins'!$B$2*0.075</f>
        <v>0.075</v>
      </c>
      <c r="D19" t="s">
        <v>34</v>
      </c>
    </row>
    <row r="20">
      <c r="A20"/>
      <c r="B20" t="str">
        <f>Besoins!B9</f>
        <v>Poivre noir moulu</v>
      </c>
      <c r="C20" s="11">
        <f>Besoins!E9</f>
        <v>0.01</v>
      </c>
      <c r="D20" t="str">
        <f>Besoins!F9</f>
        <v>kg</v>
      </c>
    </row>
    <row r="21">
      <c r="A21" t="s" s="17">
        <v>134</v>
      </c>
      <c r="B21" t="str" s="14">
        <f>Procedure!D5</f>
        <v>Preparer la garniture — Pendant la cuisson : Glacer a blanc les petits oignons grelots (voir la recette). Passer au four regle sur la position vapeur pendant 5 minutes, le bac perfore contenant les champignons. Reserver au chaud en attente d'utilisation.</v>
      </c>
      <c r="C21"/>
      <c r="D21"/>
    </row>
    <row r="22">
      <c r="A22"/>
      <c r="B22" t="s">
        <v>135</v>
      </c>
      <c r="C22" s="11">
        <f>'Besoins'!$B$2*75</f>
        <v>75</v>
      </c>
      <c r="D22" t="s">
        <v>24</v>
      </c>
    </row>
    <row r="23">
      <c r="A23" t="s" s="17">
        <v>136</v>
      </c>
      <c r="B23" t="str" s="14">
        <f>Procedure!D6</f>
        <v>Decanter la viande — Decanter les morceaux de viande dans 4 bacs GN 1/1 H 100. Ajouter la garniture.</v>
      </c>
      <c r="C23"/>
      <c r="D23"/>
    </row>
    <row r="24">
      <c r="A24" t="s" s="17">
        <v>137</v>
      </c>
      <c r="B24" t="str" s="14">
        <f>Procedure!D7</f>
        <v>Terminer le veau Marengo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v>
      </c>
      <c r="C24"/>
      <c r="D24"/>
    </row>
    <row r="25">
      <c r="A25" t="s" s="17">
        <v>138</v>
      </c>
      <c r="B25" t="str" s="14">
        <f>Procedure!D8</f>
        <v>Dresser et servir — Dresser deux morceaux de veau sur une assiette, mettre la garniture en evidence sur la viande, et napper de sauce. Persiller au depart du plat. On peut ajouter deux rondelles de pain toastees.</v>
      </c>
      <c r="C25"/>
      <c r="D25"/>
    </row>
    <row r="26">
      <c r="A26"/>
      <c r="B26"/>
      <c r="C26"/>
      <c r="D26"/>
    </row>
    <row r="27">
      <c r="A27" t="s" s="16">
        <v>139</v>
      </c>
      <c r="B27"/>
      <c r="C27"/>
      <c r="D27"/>
    </row>
    <row r="28">
      <c r="A28" t="s" s="17">
        <v>129</v>
      </c>
      <c r="B28" t="str" s="14">
        <f>"[DISSOUDRE] "&amp;Procedure!D9</f>
        <v>[DISSOUDRE] Délayer la poudre dans l'eau froide en fouettant, puis porter à ébullition en remuant régulièrement.</v>
      </c>
      <c r="C28"/>
      <c r="D28"/>
    </row>
    <row r="29">
      <c r="A29"/>
      <c r="B29" t="str">
        <f>Besoins!B8</f>
        <v>EAU</v>
      </c>
      <c r="C29" s="11">
        <f>Besoins!E8</f>
        <v>14.625</v>
      </c>
      <c r="D29" t="str">
        <f>Besoins!F8</f>
        <v>lt</v>
      </c>
    </row>
    <row r="30">
      <c r="A30"/>
      <c r="B30" t="str">
        <f>Besoins!B14</f>
        <v>Fonds Brun Lié (Knorr Professional)</v>
      </c>
      <c r="C30" s="11">
        <f>Besoins!E14</f>
        <v>0.375</v>
      </c>
      <c r="D30" t="str">
        <f>Besoins!F14</f>
        <v>kg</v>
      </c>
    </row>
    <row r="31">
      <c r="A31"/>
      <c r="B31"/>
      <c r="C31"/>
      <c r="D31"/>
    </row>
    <row r="32">
      <c r="A32" t="s" s="16">
        <v>140</v>
      </c>
      <c r="B32"/>
      <c r="C32"/>
      <c r="D32"/>
    </row>
    <row r="33">
      <c r="A33" t="s" s="17">
        <v>129</v>
      </c>
      <c r="B33" t="str" s="14">
        <f>Procedure!D10</f>
        <v>Mise en place du poste de travail — Verifier les DLC, peser les denrees, selectionner le materiel necessaire. Laver et desinfecter le materiel et le poste de travail en suivant les protocoles.</v>
      </c>
      <c r="C33"/>
      <c r="D33"/>
    </row>
    <row r="34">
      <c r="A34" t="s" s="17">
        <v>130</v>
      </c>
      <c r="B34" t="str" s="14">
        <f>Procedure!D11</f>
        <v>Preparations preliminaires — Deconditionner les petits oignons grelots suivant la procedure. Dans une calotte, faire fondre le beurre.</v>
      </c>
      <c r="C34"/>
      <c r="D34"/>
    </row>
    <row r="35">
      <c r="A35"/>
      <c r="B35" t="str">
        <f>Besoins!B22</f>
        <v>Petits oignons blancs surgelés</v>
      </c>
      <c r="C35" s="11">
        <f>Besoins!E22</f>
        <v>3</v>
      </c>
      <c r="D35" t="str">
        <f>Besoins!F22</f>
        <v>kg</v>
      </c>
    </row>
    <row r="36">
      <c r="A36"/>
      <c r="B36" t="str">
        <f>Besoins!B15</f>
        <v>Beurre doux 82% MG plaquette</v>
      </c>
      <c r="C36" s="11">
        <f>Besoins!E15</f>
        <v>0.15</v>
      </c>
      <c r="D36" t="str">
        <f>Besoins!F15</f>
        <v>kg</v>
      </c>
    </row>
    <row r="37">
      <c r="A37" t="s" s="17">
        <v>132</v>
      </c>
      <c r="B37" t="str" s="14">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37"/>
      <c r="D37"/>
    </row>
    <row r="38">
      <c r="A38"/>
      <c r="B38" t="str">
        <f>Besoins!B18</f>
        <v>Sucre blanc cristal sac 25 kg</v>
      </c>
      <c r="C38" s="11">
        <f>Besoins!E18</f>
        <v>0.075</v>
      </c>
      <c r="D38" t="str">
        <f>Besoins!F18</f>
        <v>kg</v>
      </c>
    </row>
    <row r="39">
      <c r="A39"/>
      <c r="B39" t="s">
        <v>133</v>
      </c>
      <c r="C39" s="11">
        <f>'Besoins'!$B$2*0.0075</f>
        <v>0.0075</v>
      </c>
      <c r="D39" t="s">
        <v>34</v>
      </c>
    </row>
    <row r="40">
      <c r="A40" t="s" s="17">
        <v>134</v>
      </c>
      <c r="B40" t="str" s="14">
        <f>Procedure!D13</f>
        <v>Decanter — Debarrasser delicatement les petits oignons directement sur le plat a garnir, ou bien reserver dans le bac de cuisson en attente d'utilisation.</v>
      </c>
      <c r="C40"/>
      <c r="D40"/>
    </row>
    <row r="41">
      <c r="A41" t="s" s="17">
        <v>136</v>
      </c>
      <c r="B41" t="str" s="14">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1"/>
      <c r="D41"/>
    </row>
    <row r="42">
      <c r="A42"/>
      <c r="B42"/>
      <c r="C42"/>
      <c r="D42"/>
    </row>
    <row r="43">
      <c r="A43" t="s" s="18">
        <v>21</v>
      </c>
      <c r="B43"/>
      <c r="C43"/>
      <c r="D43"/>
    </row>
  </sheetData>
  <sheetProtection sheet="1" formatRows="0" formatColumns="0"/>
  <mergeCells count="19">
    <mergeCell ref="A1:D1"/>
    <mergeCell ref="A2:D2"/>
    <mergeCell ref="A4:D4"/>
    <mergeCell ref="B5:D5"/>
    <mergeCell ref="B6:D6"/>
    <mergeCell ref="B12:D12"/>
    <mergeCell ref="B21:D21"/>
    <mergeCell ref="B23:D23"/>
    <mergeCell ref="B24:D24"/>
    <mergeCell ref="B25:D25"/>
    <mergeCell ref="A27:D27"/>
    <mergeCell ref="B28:D28"/>
    <mergeCell ref="A32:D32"/>
    <mergeCell ref="B33:D33"/>
    <mergeCell ref="B34:D34"/>
    <mergeCell ref="B37:D37"/>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2026-09-15T20:23:10Z</dcterms:created>
  <dc:title>VEAU MARENGO</dc:title>
  <dc:subject/>
  <dc:creator>CUIS.web</dc:creator>
  <cp:lastModifiedBy/>
  <cp:keywords/>
  <dc:description>Export automatique — moteur récursif d'origine : Bernard Vandendaele</dc:description>
  <cp:category/>
  <dc:language>en-US</dc:language>
  <dcterms:modified xsi:type="dcterms:W3CDTF">2026-09-15T20:23:10Z</dcterms:modified>
  <cp:revision>1</cp:revision>
</cp:coreProperties>
</file>