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<sst xmlns="http://schemas.openxmlformats.org/spreadsheetml/2006/main" count="142" uniqueCount="142">
  <si>
    <t>Fiche technique</t>
  </si>
  <si>
    <t>Nom</t>
  </si>
  <si>
    <t>CUISSES DE CANARD AUX NAVETS</t>
  </si>
  <si>
    <t>Code</t>
  </si>
  <si>
    <t>GRO_CDC_097C</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</si>
  <si>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</si>
  <si>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</si>
  <si>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</si>
  <si>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</si>
  <si>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</si>
  <si>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</si>
  <si>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</si>
  <si>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</si>
  <si>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</si>
  <si>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</si>
  <si>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</si>
  <si>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</si>
  <si>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</si>
  <si>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</si>
  <si>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</si>
  <si>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</si>
  <si>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</si>
  <si>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</si>
  <si>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</si>
  <si>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</si>
  <si>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</si>
  <si>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</si>
  <si>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</si>
  <si>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</si>
  <si>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</si>
  <si>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</si>
  <si>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</si>
  <si>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</si>
  <si>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</si>
  <si>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</si>
  <si>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</si>
  <si>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</si>
  <si>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</si>
  <si>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</si>
  <si>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RNME1014107</t>
  </si>
  <si>
    <t>Vin blanc bib 10L UE</t>
  </si>
  <si>
    <t>Boissons</t>
  </si>
  <si>
    <t>u</t>
  </si>
  <si>
    <t>KNORR-FBLIE-STD</t>
  </si>
  <si>
    <t>Fonds Brun Lié (Knorr Professional)</t>
  </si>
  <si>
    <t>Fonds déshydratés et poudres</t>
  </si>
  <si>
    <t>CHEF-JUSCANARD</t>
  </si>
  <si>
    <t>Jus de Canard Premium Deshydrate (CHEF)</t>
  </si>
  <si>
    <t>BEU-DOUX</t>
  </si>
  <si>
    <t>Beurre doux 82% MG plaquette</t>
  </si>
  <si>
    <t>Beurres et margarines</t>
  </si>
  <si>
    <t>NAVET-FRAIS-STD</t>
  </si>
  <si>
    <t>Navet rond France cat.I petit calibre</t>
  </si>
  <si>
    <t>Légumes</t>
  </si>
  <si>
    <t>SEL-FIN</t>
  </si>
  <si>
    <t>Sel fin de cuisine</t>
  </si>
  <si>
    <t>Sels et condiments de base</t>
  </si>
  <si>
    <t>SUC-BLANC</t>
  </si>
  <si>
    <t>Sucre blanc cristal sac 25 kg</t>
  </si>
  <si>
    <t>Sucres et édulcorants</t>
  </si>
  <si>
    <t>RNMS00786</t>
  </si>
  <si>
    <t>Petits oignons blancs surgelés</t>
  </si>
  <si>
    <t>Pommes de terre surgelées</t>
  </si>
  <si>
    <t>RNMS00363</t>
  </si>
  <si>
    <t>Cuisses de canard UE</t>
  </si>
  <si>
    <t>Volailles et lapins surgelés</t>
  </si>
  <si>
    <t>Total</t>
  </si>
  <si>
    <t>Niveau</t>
  </si>
  <si>
    <t>Composant</t>
  </si>
  <si>
    <t>Type</t>
  </si>
  <si>
    <t>Quantité (pour 100 pc)</t>
  </si>
  <si>
    <t>recette</t>
  </si>
  <si>
    <t>Volailles collectivité</t>
  </si>
  <si>
    <t xml:space="preserve">    ↳ CUISSES DE CANARD POELEES (BASE)</t>
  </si>
  <si>
    <t xml:space="preserve">    ↳ NAVETS GLACES A BLANC</t>
  </si>
  <si>
    <t>Garnitures et légumes collectivité</t>
  </si>
  <si>
    <t xml:space="preserve">        ↳ Cuisses de canard UE</t>
  </si>
  <si>
    <t>matiere</t>
  </si>
  <si>
    <t xml:space="preserve">        ↳ Navet rond France cat.I petit calibre</t>
  </si>
  <si>
    <t xml:space="preserve">        ↳ Beurre doux 82% MG plaquette</t>
  </si>
  <si>
    <t xml:space="preserve">        ↳ Sel fin de cuisine</t>
  </si>
  <si>
    <t xml:space="preserve">        ↳ Poivre noir moulu</t>
  </si>
  <si>
    <t xml:space="preserve">        ↳ Fond de canard reconstitue (collectivite)</t>
  </si>
  <si>
    <t>Préparations de base collectivité</t>
  </si>
  <si>
    <t xml:space="preserve">            ↳ EAU</t>
  </si>
  <si>
    <t xml:space="preserve">            ↳ Jus de Canard Premium Deshydrate (CHEF)</t>
  </si>
  <si>
    <t xml:space="preserve">        ↳ Fond brun de veau reconstitue (collectivite)</t>
  </si>
  <si>
    <t xml:space="preserve">            ↳ Fonds Brun Lié (Knorr Professional)</t>
  </si>
  <si>
    <t xml:space="preserve">        ↳ Vin blanc bib 10L UE</t>
  </si>
  <si>
    <t xml:space="preserve">    ↳ PETITS OIGNONS GRELOTS GLACES A BRUN ET A BLANC</t>
  </si>
  <si>
    <t xml:space="preserve">        ↳ Petits oignons blancs surgelés</t>
  </si>
  <si>
    <t xml:space="preserve">        ↳ Sucre blanc cristal sac 25 kg</t>
  </si>
  <si>
    <t xml:space="preserve">    ↳ Beurre doux 82% MG plaquette</t>
  </si>
  <si>
    <t xml:space="preserve">    ↳ Sucre blanc cristal sac 25 kg</t>
  </si>
  <si>
    <t xml:space="preserve">    ↳ Sel fin de cuisine</t>
  </si>
  <si>
    <t xml:space="preserve">    ↳ Poivre noir moulu</t>
  </si>
  <si>
    <t>Recette</t>
  </si>
  <si>
    <t>#</t>
  </si>
  <si>
    <t>Verbe</t>
  </si>
  <si>
    <t>Étape</t>
  </si>
  <si>
    <t>Précision technique</t>
  </si>
  <si>
    <t>Durée</t>
  </si>
  <si>
    <t>Dresser et servir — Dresser la cuisse de canard a l'assiette. Napper de fond de poelage. Accompagner avec la garniture choisie.</t>
  </si>
  <si>
    <t>CUISSES DE CANARD POELEES (BASE)</t>
  </si>
  <si>
    <t>NAVETS GLACES A BLANC</t>
  </si>
  <si>
    <t>Preparations preliminaires — Eplucher, laver et tailler les navets en quartiers reguliers.</t>
  </si>
  <si>
    <t>Decanter — Debarrasser delicatement les navets directement sur le plat a garnir, ou bien reserver dans le bac de cuisson en attente d'utilisation.</t>
  </si>
  <si>
    <t>Fond de canard reconstitue (collectivite)</t>
  </si>
  <si>
    <t>DÉLAYER</t>
  </si>
  <si>
    <t>Delayer la poudre dans l'eau bouillante ou froide en fouettant, puis porter a ebullition en remuant regulierement pendant 3 minutes.</t>
  </si>
  <si>
    <t>Dosage 50g/L (fiche constructeur CHEF/POMONA).</t>
  </si>
  <si>
    <t>Fond brun de veau reconstitue (collectivite)</t>
  </si>
  <si>
    <t>DISSOUDRE</t>
  </si>
  <si>
    <t>Délayer la poudre dans l'eau froide en fouettant, puis porter à ébullition en remuant régulièrement.</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</si>
  <si>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</si>
  <si>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</si>
  <si>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</si>
  <si>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CUISSES DE CANARD AUX NAVETS</t>
  </si>
  <si>
    <t>CUISSES DE CANARD AUX NAVETS  GRO_CDC_097C</t>
  </si>
  <si>
    <t>7.</t>
  </si>
  <si>
    <t xml:space="preserve">    PETITS OIGNONS GRELOTS GLACES A BRUN ET A BLANC</t>
  </si>
  <si>
    <t xml:space="preserve">    NAVETS GLACES A BLANC</t>
  </si>
  <si>
    <t>8.</t>
  </si>
  <si>
    <t>↳ CUISSES DE CANARD POELEES (BASE)  GRO_CDC_097</t>
  </si>
  <si>
    <t>1.</t>
  </si>
  <si>
    <t>2.</t>
  </si>
  <si>
    <t>3.</t>
  </si>
  <si>
    <t xml:space="preserve">    Fond de canard reconstitue (collectivite)</t>
  </si>
  <si>
    <t xml:space="preserve">    Fond brun de veau reconstitue (collectivite)</t>
  </si>
  <si>
    <t>4.</t>
  </si>
  <si>
    <t xml:space="preserve">    Sel fin de cuisine</t>
  </si>
  <si>
    <t xml:space="preserve">    Poivre noir moulu</t>
  </si>
  <si>
    <t>↳ NAVETS GLACES A BLANC  GRO_CDC_169B</t>
  </si>
  <si>
    <t xml:space="preserve">    Navet rond France cat.I petit calibre</t>
  </si>
  <si>
    <t xml:space="preserve">    Beurre doux 82% MG plaquette</t>
  </si>
  <si>
    <t>↳ Fond de canard reconstitue (collectivite)  GRO-FOND-CANARD</t>
  </si>
  <si>
    <t xml:space="preserve">    EAU</t>
  </si>
  <si>
    <t>↳ Fond brun de veau reconstitue (collectivite)  GRO-FOND-VEAU</t>
  </si>
  <si>
    <t>↳ PETITS OIGNONS GRELOTS GLACES A BRUN ET A BLANC  GRO_CDC_169</t>
  </si>
  <si>
    <t xml:space="preserve">    Petits oignons blancs surgelés</t>
  </si>
  <si>
    <t xml:space="preserve">    Sucre blanc cristal sac 25 kg</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</si>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</sst>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363.3863</v>
      </c>
    </row>
    <row r="12">
      <c r="A12" t="s" s="3">
        <v>16</v>
      </c>
      <c r="B12" s="4">
        <v>3.633863</v>
      </c>
    </row>
    <row r="13">
      <c r="A13"/>
      <c r="B13"/>
    </row>
    <row r="14">
      <c r="A14" t="s" s="5">
        <v>17</v>
      </c>
      <c r="B14" t="s" s="5">
        <v>14</v>
      </c>
    </row>
    <row r="15">
      <c r="A15" t="s" s="5">
        <v>18</v>
      </c>
      <c r="B15" s="6">
        <v>363.3863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14.5</v>
      </c>
      <c r="E7" s="11">
        <f>D7*$B$2</f>
        <v>14.5</v>
      </c>
      <c r="F7" t="s">
        <v>34</v>
      </c>
      <c r="G7" s="4">
        <f>E7*0.003</f>
        <v>0.0435</v>
      </c>
    </row>
    <row r="8">
      <c r="A8" t="s">
        <v>35</v>
      </c>
      <c r="B8" t="s">
        <v>36</v>
      </c>
      <c r="C8" t="s">
        <v>37</v>
      </c>
      <c r="D8" s="9">
        <v>0.014</v>
      </c>
      <c r="E8" s="11">
        <f>D8*$B$2</f>
        <v>0.014</v>
      </c>
      <c r="F8" t="s">
        <v>38</v>
      </c>
      <c r="G8" s="4">
        <f>E8*12.5</f>
        <v>0.175</v>
      </c>
    </row>
    <row r="9">
      <c r="A9" t="s">
        <v>39</v>
      </c>
      <c r="B9" t="s">
        <v>40</v>
      </c>
      <c r="C9" t="s">
        <v>41</v>
      </c>
      <c r="D9" s="9">
        <v>2</v>
      </c>
      <c r="E9" s="11">
        <f>D9*$B$2</f>
        <v>2</v>
      </c>
      <c r="F9" t="s">
        <v>42</v>
      </c>
      <c r="G9" s="4">
        <f>E9*24.02</f>
        <v>48.04</v>
      </c>
    </row>
    <row r="10">
      <c r="A10" t="s">
        <v>43</v>
      </c>
      <c r="B10" t="s">
        <v>44</v>
      </c>
      <c r="C10" t="s">
        <v>45</v>
      </c>
      <c r="D10" s="9">
        <v>0.25</v>
      </c>
      <c r="E10" s="11">
        <f>D10*$B$2</f>
        <v>0.25</v>
      </c>
      <c r="F10" t="s">
        <v>38</v>
      </c>
      <c r="G10" s="4">
        <f>E10*0</f>
        <v>0</v>
      </c>
    </row>
    <row r="11">
      <c r="A11" t="s">
        <v>46</v>
      </c>
      <c r="B11" t="s">
        <v>47</v>
      </c>
      <c r="C11" t="s">
        <v>45</v>
      </c>
      <c r="D11" s="9">
        <v>0.25</v>
      </c>
      <c r="E11" s="11">
        <f>D11*$B$2</f>
        <v>0.25</v>
      </c>
      <c r="F11" t="s">
        <v>38</v>
      </c>
      <c r="G11" s="4">
        <f>E11*0</f>
        <v>0</v>
      </c>
    </row>
    <row r="12">
      <c r="A12" t="s">
        <v>48</v>
      </c>
      <c r="B12" t="s">
        <v>49</v>
      </c>
      <c r="C12" t="s">
        <v>50</v>
      </c>
      <c r="D12" s="9">
        <v>2.55</v>
      </c>
      <c r="E12" s="11">
        <f>D12*$B$2</f>
        <v>2.55</v>
      </c>
      <c r="F12" t="s">
        <v>38</v>
      </c>
      <c r="G12" s="4">
        <f>E12*5.2</f>
        <v>13.26</v>
      </c>
    </row>
    <row r="13">
      <c r="A13" t="s">
        <v>51</v>
      </c>
      <c r="B13" t="s">
        <v>52</v>
      </c>
      <c r="C13" t="s">
        <v>53</v>
      </c>
      <c r="D13" s="9">
        <v>70</v>
      </c>
      <c r="E13" s="11">
        <f>D13*$B$2</f>
        <v>70</v>
      </c>
      <c r="F13" t="s">
        <v>38</v>
      </c>
      <c r="G13" s="4">
        <f>E13*0</f>
        <v>0</v>
      </c>
    </row>
    <row r="14">
      <c r="A14" t="s">
        <v>54</v>
      </c>
      <c r="B14" t="s">
        <v>55</v>
      </c>
      <c r="C14" t="s">
        <v>56</v>
      </c>
      <c r="D14" s="9">
        <v>0.328</v>
      </c>
      <c r="E14" s="11">
        <f>D14*$B$2</f>
        <v>0.328</v>
      </c>
      <c r="F14" t="s">
        <v>38</v>
      </c>
      <c r="G14" s="4">
        <f>E14*0.35</f>
        <v>0.1148</v>
      </c>
    </row>
    <row r="15">
      <c r="A15" t="s">
        <v>57</v>
      </c>
      <c r="B15" t="s">
        <v>58</v>
      </c>
      <c r="C15" t="s">
        <v>59</v>
      </c>
      <c r="D15" s="9">
        <v>0.4</v>
      </c>
      <c r="E15" s="11">
        <f>D15*$B$2</f>
        <v>0.4</v>
      </c>
      <c r="F15" t="s">
        <v>38</v>
      </c>
      <c r="G15" s="4">
        <f>E15*0.82</f>
        <v>0.328</v>
      </c>
    </row>
    <row r="16">
      <c r="A16" t="s">
        <v>60</v>
      </c>
      <c r="B16" t="s">
        <v>61</v>
      </c>
      <c r="C16" t="s">
        <v>62</v>
      </c>
      <c r="D16" s="9">
        <v>6</v>
      </c>
      <c r="E16" s="11">
        <f>D16*$B$2</f>
        <v>6</v>
      </c>
      <c r="F16" t="s">
        <v>38</v>
      </c>
      <c r="G16" s="4">
        <f>E16*3.85</f>
        <v>23.1</v>
      </c>
    </row>
    <row r="17">
      <c r="A17" t="s">
        <v>63</v>
      </c>
      <c r="B17" t="s">
        <v>64</v>
      </c>
      <c r="C17" t="s">
        <v>65</v>
      </c>
      <c r="D17" s="9">
        <v>22.5</v>
      </c>
      <c r="E17" s="11">
        <f>D17*$B$2</f>
        <v>22.5</v>
      </c>
      <c r="F17" t="s">
        <v>38</v>
      </c>
      <c r="G17" s="4">
        <f>E17*12.37</f>
        <v>278.325</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3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71</v>
      </c>
      <c r="D3" s="11">
        <v>100</v>
      </c>
      <c r="E3" t="s">
        <v>24</v>
      </c>
      <c r="F3" t="s">
        <v>72</v>
      </c>
    </row>
    <row r="4">
      <c r="A4">
        <v>1</v>
      </c>
      <c r="B4" t="s">
        <v>74</v>
      </c>
      <c r="C4" t="s">
        <v>71</v>
      </c>
      <c r="D4" s="11">
        <v>100</v>
      </c>
      <c r="E4" t="s">
        <v>24</v>
      </c>
      <c r="F4" t="s">
        <v>75</v>
      </c>
    </row>
    <row r="5">
      <c r="A5">
        <v>1</v>
      </c>
      <c r="B5" t="s">
        <v>74</v>
      </c>
      <c r="C5" t="s">
        <v>71</v>
      </c>
      <c r="D5" s="11">
        <v>100</v>
      </c>
      <c r="E5" t="s">
        <v>24</v>
      </c>
      <c r="F5" t="s">
        <v>75</v>
      </c>
    </row>
    <row r="6">
      <c r="A6">
        <v>2</v>
      </c>
      <c r="B6" t="s">
        <v>76</v>
      </c>
      <c r="C6" t="s">
        <v>77</v>
      </c>
      <c r="D6" s="11">
        <v>22.5</v>
      </c>
      <c r="E6" t="s">
        <v>38</v>
      </c>
      <c r="F6" t="s">
        <v>65</v>
      </c>
    </row>
    <row r="7">
      <c r="A7">
        <v>2</v>
      </c>
      <c r="B7" t="s">
        <v>78</v>
      </c>
      <c r="C7" t="s">
        <v>77</v>
      </c>
      <c r="D7" s="11">
        <v>35</v>
      </c>
      <c r="E7" t="s">
        <v>38</v>
      </c>
      <c r="F7" t="s">
        <v>53</v>
      </c>
    </row>
    <row r="8">
      <c r="A8">
        <v>2</v>
      </c>
      <c r="B8" t="s">
        <v>78</v>
      </c>
      <c r="C8" t="s">
        <v>77</v>
      </c>
      <c r="D8" s="11">
        <v>35</v>
      </c>
      <c r="E8" t="s">
        <v>38</v>
      </c>
      <c r="F8" t="s">
        <v>53</v>
      </c>
    </row>
    <row r="9">
      <c r="A9">
        <v>2</v>
      </c>
      <c r="B9" t="s">
        <v>79</v>
      </c>
      <c r="C9" t="s">
        <v>77</v>
      </c>
      <c r="D9" s="11">
        <v>0.75</v>
      </c>
      <c r="E9" t="s">
        <v>38</v>
      </c>
      <c r="F9" t="s">
        <v>50</v>
      </c>
    </row>
    <row r="10">
      <c r="A10">
        <v>2</v>
      </c>
      <c r="B10" t="s">
        <v>80</v>
      </c>
      <c r="C10" t="s">
        <v>77</v>
      </c>
      <c r="D10" s="11">
        <v>0.073</v>
      </c>
      <c r="E10" t="s">
        <v>38</v>
      </c>
      <c r="F10" t="s">
        <v>56</v>
      </c>
    </row>
    <row r="11">
      <c r="A11">
        <v>2</v>
      </c>
      <c r="B11" t="s">
        <v>79</v>
      </c>
      <c r="C11" t="s">
        <v>77</v>
      </c>
      <c r="D11" s="11">
        <v>0.75</v>
      </c>
      <c r="E11" t="s">
        <v>38</v>
      </c>
      <c r="F11" t="s">
        <v>50</v>
      </c>
    </row>
    <row r="12">
      <c r="A12">
        <v>2</v>
      </c>
      <c r="B12" t="s">
        <v>80</v>
      </c>
      <c r="C12" t="s">
        <v>77</v>
      </c>
      <c r="D12" s="11">
        <v>0.1</v>
      </c>
      <c r="E12" t="s">
        <v>38</v>
      </c>
      <c r="F12" t="s">
        <v>56</v>
      </c>
    </row>
    <row r="13">
      <c r="A13">
        <v>2</v>
      </c>
      <c r="B13" t="s">
        <v>81</v>
      </c>
      <c r="C13" t="s">
        <v>77</v>
      </c>
      <c r="D13" s="11">
        <v>0.007</v>
      </c>
      <c r="E13" t="s">
        <v>38</v>
      </c>
      <c r="F13" t="s">
        <v>37</v>
      </c>
    </row>
    <row r="14">
      <c r="A14">
        <v>2</v>
      </c>
      <c r="B14" t="s">
        <v>80</v>
      </c>
      <c r="C14" t="s">
        <v>77</v>
      </c>
      <c r="D14" s="11">
        <v>0.1</v>
      </c>
      <c r="E14" t="s">
        <v>38</v>
      </c>
      <c r="F14" t="s">
        <v>56</v>
      </c>
    </row>
    <row r="15">
      <c r="A15">
        <v>2</v>
      </c>
      <c r="B15" t="s">
        <v>82</v>
      </c>
      <c r="C15" t="s">
        <v>71</v>
      </c>
      <c r="D15" s="11">
        <v>5</v>
      </c>
      <c r="E15" t="s">
        <v>34</v>
      </c>
      <c r="F15" t="s">
        <v>83</v>
      </c>
    </row>
    <row r="16">
      <c r="A16">
        <v>3</v>
      </c>
      <c r="B16" t="s">
        <v>84</v>
      </c>
      <c r="C16" t="s">
        <v>77</v>
      </c>
      <c r="D16" s="11">
        <v>4.75</v>
      </c>
      <c r="E16" t="s">
        <v>34</v>
      </c>
      <c r="F16" t="s">
        <v>33</v>
      </c>
    </row>
    <row r="17">
      <c r="A17">
        <v>3</v>
      </c>
      <c r="B17" t="s">
        <v>85</v>
      </c>
      <c r="C17" t="s">
        <v>77</v>
      </c>
      <c r="D17" s="11">
        <v>0.25</v>
      </c>
      <c r="E17" t="s">
        <v>38</v>
      </c>
      <c r="F17" t="s">
        <v>45</v>
      </c>
    </row>
    <row r="18">
      <c r="A18">
        <v>2</v>
      </c>
      <c r="B18" t="s">
        <v>86</v>
      </c>
      <c r="C18" t="s">
        <v>71</v>
      </c>
      <c r="D18" s="11">
        <v>10</v>
      </c>
      <c r="E18" t="s">
        <v>34</v>
      </c>
      <c r="F18" t="s">
        <v>83</v>
      </c>
    </row>
    <row r="19">
      <c r="A19">
        <v>3</v>
      </c>
      <c r="B19" t="s">
        <v>84</v>
      </c>
      <c r="C19" t="s">
        <v>77</v>
      </c>
      <c r="D19" s="11">
        <v>9.75</v>
      </c>
      <c r="E19" t="s">
        <v>34</v>
      </c>
      <c r="F19" t="s">
        <v>33</v>
      </c>
    </row>
    <row r="20">
      <c r="A20">
        <v>3</v>
      </c>
      <c r="B20" t="s">
        <v>87</v>
      </c>
      <c r="C20" t="s">
        <v>77</v>
      </c>
      <c r="D20" s="11">
        <v>0.25</v>
      </c>
      <c r="E20" t="s">
        <v>38</v>
      </c>
      <c r="F20" t="s">
        <v>45</v>
      </c>
    </row>
    <row r="21">
      <c r="A21">
        <v>2</v>
      </c>
      <c r="B21" t="s">
        <v>88</v>
      </c>
      <c r="C21" t="s">
        <v>77</v>
      </c>
      <c r="D21" s="11">
        <v>2</v>
      </c>
      <c r="E21" t="s">
        <v>34</v>
      </c>
      <c r="F21" t="s">
        <v>41</v>
      </c>
    </row>
    <row r="22">
      <c r="A22">
        <v>1</v>
      </c>
      <c r="B22" t="s">
        <v>89</v>
      </c>
      <c r="C22" t="s">
        <v>71</v>
      </c>
      <c r="D22" s="11">
        <v>75</v>
      </c>
      <c r="E22" t="s">
        <v>24</v>
      </c>
      <c r="F22" t="s">
        <v>75</v>
      </c>
    </row>
    <row r="23">
      <c r="A23">
        <v>1</v>
      </c>
      <c r="B23" t="s">
        <v>89</v>
      </c>
      <c r="C23" t="s">
        <v>71</v>
      </c>
      <c r="D23" s="11">
        <v>75</v>
      </c>
      <c r="E23" t="s">
        <v>24</v>
      </c>
      <c r="F23" t="s">
        <v>75</v>
      </c>
    </row>
    <row r="24">
      <c r="A24">
        <v>2</v>
      </c>
      <c r="B24" t="s">
        <v>90</v>
      </c>
      <c r="C24" t="s">
        <v>77</v>
      </c>
      <c r="D24" s="11">
        <v>3</v>
      </c>
      <c r="E24" t="s">
        <v>38</v>
      </c>
      <c r="F24" t="s">
        <v>62</v>
      </c>
    </row>
    <row r="25">
      <c r="A25">
        <v>2</v>
      </c>
      <c r="B25" t="s">
        <v>90</v>
      </c>
      <c r="C25" t="s">
        <v>77</v>
      </c>
      <c r="D25" s="11">
        <v>3</v>
      </c>
      <c r="E25" t="s">
        <v>38</v>
      </c>
      <c r="F25" t="s">
        <v>62</v>
      </c>
    </row>
    <row r="26">
      <c r="A26">
        <v>2</v>
      </c>
      <c r="B26" t="s">
        <v>79</v>
      </c>
      <c r="C26" t="s">
        <v>77</v>
      </c>
      <c r="D26" s="11">
        <v>0.15</v>
      </c>
      <c r="E26" t="s">
        <v>38</v>
      </c>
      <c r="F26" t="s">
        <v>50</v>
      </c>
    </row>
    <row r="27">
      <c r="A27">
        <v>2</v>
      </c>
      <c r="B27" t="s">
        <v>79</v>
      </c>
      <c r="C27" t="s">
        <v>77</v>
      </c>
      <c r="D27" s="11">
        <v>0.15</v>
      </c>
      <c r="E27" t="s">
        <v>38</v>
      </c>
      <c r="F27" t="s">
        <v>50</v>
      </c>
    </row>
    <row r="28">
      <c r="A28">
        <v>2</v>
      </c>
      <c r="B28" t="s">
        <v>91</v>
      </c>
      <c r="C28" t="s">
        <v>77</v>
      </c>
      <c r="D28" s="11">
        <v>0.075</v>
      </c>
      <c r="E28" t="s">
        <v>38</v>
      </c>
      <c r="F28" t="s">
        <v>59</v>
      </c>
    </row>
    <row r="29">
      <c r="A29">
        <v>2</v>
      </c>
      <c r="B29" t="s">
        <v>91</v>
      </c>
      <c r="C29" t="s">
        <v>77</v>
      </c>
      <c r="D29" s="11">
        <v>0.075</v>
      </c>
      <c r="E29" t="s">
        <v>38</v>
      </c>
      <c r="F29" t="s">
        <v>59</v>
      </c>
    </row>
    <row r="30">
      <c r="A30">
        <v>2</v>
      </c>
      <c r="B30" t="s">
        <v>80</v>
      </c>
      <c r="C30" t="s">
        <v>77</v>
      </c>
      <c r="D30" s="11">
        <v>0.008</v>
      </c>
      <c r="E30" t="s">
        <v>38</v>
      </c>
      <c r="F30" t="s">
        <v>56</v>
      </c>
    </row>
    <row r="31">
      <c r="A31">
        <v>2</v>
      </c>
      <c r="B31" t="s">
        <v>80</v>
      </c>
      <c r="C31" t="s">
        <v>77</v>
      </c>
      <c r="D31" s="11">
        <v>0.008</v>
      </c>
      <c r="E31" t="s">
        <v>38</v>
      </c>
      <c r="F31" t="s">
        <v>56</v>
      </c>
    </row>
    <row r="32">
      <c r="A32">
        <v>1</v>
      </c>
      <c r="B32" t="s">
        <v>92</v>
      </c>
      <c r="C32" t="s">
        <v>77</v>
      </c>
      <c r="D32" s="11">
        <v>0.75</v>
      </c>
      <c r="E32" t="s">
        <v>38</v>
      </c>
      <c r="F32" t="s">
        <v>50</v>
      </c>
    </row>
    <row r="33">
      <c r="A33">
        <v>1</v>
      </c>
      <c r="B33" t="s">
        <v>93</v>
      </c>
      <c r="C33" t="s">
        <v>77</v>
      </c>
      <c r="D33" s="11">
        <v>0.25</v>
      </c>
      <c r="E33" t="s">
        <v>38</v>
      </c>
      <c r="F33" t="s">
        <v>59</v>
      </c>
    </row>
    <row r="34">
      <c r="A34">
        <v>1</v>
      </c>
      <c r="B34" t="s">
        <v>94</v>
      </c>
      <c r="C34" t="s">
        <v>77</v>
      </c>
      <c r="D34" s="11">
        <v>0.04</v>
      </c>
      <c r="E34" t="s">
        <v>38</v>
      </c>
      <c r="F34" t="s">
        <v>56</v>
      </c>
    </row>
    <row r="35">
      <c r="A35">
        <v>1</v>
      </c>
      <c r="B35" t="s">
        <v>95</v>
      </c>
      <c r="C35" t="s">
        <v>77</v>
      </c>
      <c r="D35" s="11">
        <v>0.007</v>
      </c>
      <c r="E35" t="s">
        <v>38</v>
      </c>
      <c r="F35"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96</v>
      </c>
      <c r="B1" t="s" s="2">
        <v>97</v>
      </c>
      <c r="C1" t="s" s="2">
        <v>98</v>
      </c>
      <c r="D1" t="s" s="2">
        <v>99</v>
      </c>
      <c r="E1" t="s" s="2">
        <v>100</v>
      </c>
      <c r="F1" t="s" s="2">
        <v>101</v>
      </c>
    </row>
    <row r="2">
      <c r="A2" t="s">
        <v>2</v>
      </c>
      <c r="B2">
        <v>7</v>
      </c>
      <c r="C2"/>
      <c r="D2" t="inlineStr" s="14">
        <is>
          <t>Garniture aux navets — Eplucher, laver et tailler les navets en quartiers, de facon reguliere. Glacer les navets a blanc (voir la recette). Glacer a brun les petits oignons grelots (voir la recette).</t>
        </is>
      </c>
      <c r="E2" t="s" s="14"/>
      <c r="F2"/>
    </row>
    <row r="3">
      <c r="A3" t="s">
        <v>2</v>
      </c>
      <c r="B3">
        <v>8</v>
      </c>
      <c r="C3"/>
      <c r="D3" t="s" s="14">
        <v>102</v>
      </c>
      <c r="E3" t="s" s="14"/>
      <c r="F3"/>
    </row>
    <row r="4">
      <c r="A4" t="s">
        <v>103</v>
      </c>
      <c r="B4">
        <v>1</v>
      </c>
      <c r="C4"/>
      <c r="D4" t="inlineStr" s="14">
        <is>
          <t>Mise en place du poste de travail — Verifier les DLC, peser les denrees, selectionner le materiel necessaire. Laver et desinfecter le materiel et le poste de travail en suivant les protocoles.</t>
        </is>
      </c>
      <c r="E4" t="s" s="14"/>
      <c r="F4"/>
    </row>
    <row r="5">
      <c r="A5" t="s">
        <v>103</v>
      </c>
      <c r="B5">
        <v>2</v>
      </c>
      <c r="C5"/>
      <c r="D5" t="inlineStr" s="14">
        <is>
          <t>Preparations preliminaires — Deconditionner les cuisses de canard suivant les procedures. Parer les cuisses. Reserver au froid dans un bac GN 2/1 H 250 en polycarbonate muni d'une grille egouttoir et d'un couvercle.</t>
        </is>
      </c>
      <c r="E5" t="s" s="14"/>
      <c r="F5"/>
    </row>
    <row r="6">
      <c r="A6" t="s">
        <v>103</v>
      </c>
      <c r="B6">
        <v>3</v>
      </c>
      <c r="C6"/>
      <c r="D6" t="inlineStr" s="14">
        <is>
          <t>Confectionner les fonds — Dans un rondeau, realiser 5 litres de jus de canard et 10 litres de fond de veau lie, a partir de fonds deshydrates, en se reportant aux recommandations du fabricant. Reserver au bain-marie ou en armoire chaude, en attente d'utilisation.</t>
        </is>
      </c>
      <c r="E6" t="s" s="14"/>
      <c r="F6"/>
    </row>
    <row r="7">
      <c r="A7" t="s">
        <v>103</v>
      </c>
      <c r="B7">
        <v>4</v>
      </c>
      <c r="C7"/>
      <c r="D7" t="inlineStr" s="14">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E7" t="s" s="14"/>
      <c r="F7"/>
    </row>
    <row r="8">
      <c r="A8" t="s">
        <v>103</v>
      </c>
      <c r="B8">
        <v>8</v>
      </c>
      <c r="C8"/>
      <c r="D8" t="s" s="14">
        <v>102</v>
      </c>
      <c r="E8" t="s" s="14"/>
      <c r="F8"/>
    </row>
    <row r="9">
      <c r="A9" t="s">
        <v>104</v>
      </c>
      <c r="B9">
        <v>1</v>
      </c>
      <c r="C9"/>
      <c r="D9" t="inlineStr" s="14">
        <is>
          <t>Mise en place du poste de travail — Verifier les DLC, peser les denrees, selectionner le materiel necessaire. Laver et desinfecter le materiel et le poste de travail en suivant les protocoles.</t>
        </is>
      </c>
      <c r="E9" t="s" s="14"/>
      <c r="F9"/>
    </row>
    <row r="10">
      <c r="A10" t="s">
        <v>104</v>
      </c>
      <c r="B10">
        <v>2</v>
      </c>
      <c r="C10"/>
      <c r="D10" t="s" s="14">
        <v>105</v>
      </c>
      <c r="E10" t="s" s="14"/>
      <c r="F10"/>
    </row>
    <row r="11">
      <c r="A11" t="s">
        <v>104</v>
      </c>
      <c r="B11">
        <v>3</v>
      </c>
      <c r="C11"/>
      <c r="D11" t="inlineStr" s="14">
        <is>
          <t>Marquer la cuisson — Selon la technique de glacage a blanc (voir Fiche 169) : disposer les quartiers de navet dans des bacs beurres, de facon a ce qu'ils ne se superposent pas. Mouiller avec de l'eau aux 3/4 de la hauteur des navets. Saler. Etager les bacs sur l'echelle de cuisson. Enfourner et cuire a couvert. Surveiller attentivement la fin de cuisson pour eviter toute coloration. Au besoin, reduire la temperature du four. Les navets doivent etre blancs et brillants au terme de leur cuisson.</t>
        </is>
      </c>
      <c r="E11" t="s" s="14"/>
      <c r="F11"/>
    </row>
    <row r="12">
      <c r="A12" t="s">
        <v>104</v>
      </c>
      <c r="B12">
        <v>4</v>
      </c>
      <c r="C12"/>
      <c r="D12" t="s" s="14">
        <v>106</v>
      </c>
      <c r="E12" t="s" s="14"/>
      <c r="F12"/>
    </row>
    <row r="13">
      <c r="A13" t="s">
        <v>107</v>
      </c>
      <c r="B13">
        <v>1</v>
      </c>
      <c r="C13" t="s">
        <v>108</v>
      </c>
      <c r="D13" t="s" s="14">
        <v>109</v>
      </c>
      <c r="E13" t="s" s="14">
        <v>110</v>
      </c>
      <c r="F13"/>
    </row>
    <row r="14">
      <c r="A14" t="s">
        <v>111</v>
      </c>
      <c r="B14">
        <v>1</v>
      </c>
      <c r="C14" t="s">
        <v>112</v>
      </c>
      <c r="D14" t="s" s="14">
        <v>113</v>
      </c>
      <c r="E14" t="s" s="14"/>
      <c r="F14"/>
    </row>
    <row r="15">
      <c r="A15" t="s">
        <v>114</v>
      </c>
      <c r="B15">
        <v>1</v>
      </c>
      <c r="C15"/>
      <c r="D15" t="inlineStr" s="14">
        <is>
          <t>Mise en place du poste de travail — Verifier les DLC, peser les denrees, selectionner le materiel necessaire. Laver et desinfecter le materiel et le poste de travail en suivant les protocoles.</t>
        </is>
      </c>
      <c r="E15" t="s" s="14"/>
      <c r="F15"/>
    </row>
    <row r="16">
      <c r="A16" t="s">
        <v>114</v>
      </c>
      <c r="B16">
        <v>2</v>
      </c>
      <c r="C16"/>
      <c r="D16" t="s" s="14">
        <v>115</v>
      </c>
      <c r="E16" t="s" s="14"/>
      <c r="F16"/>
    </row>
    <row r="17">
      <c r="A17" t="s">
        <v>114</v>
      </c>
      <c r="B17">
        <v>3</v>
      </c>
      <c r="C17"/>
      <c r="D17"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7" t="s" s="14"/>
      <c r="F17"/>
    </row>
    <row r="18">
      <c r="A18" t="s">
        <v>114</v>
      </c>
      <c r="B18">
        <v>4</v>
      </c>
      <c r="C18"/>
      <c r="D18" t="s" s="14">
        <v>116</v>
      </c>
      <c r="E18" t="s" s="14"/>
      <c r="F18"/>
    </row>
    <row r="19">
      <c r="A19" t="s">
        <v>114</v>
      </c>
      <c r="B19">
        <v>5</v>
      </c>
      <c r="C19"/>
      <c r="D19"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9" t="s" s="14"/>
      <c r="F1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5"/>
  <cols>
    <col min="1" max="1" width="22" customWidth="1"/>
    <col min="2" max="2" width="52" customWidth="1"/>
    <col min="3" max="3" width="14" customWidth="1"/>
    <col min="4" max="4" width="10" customWidth="1"/>
  </cols>
  <sheetData>
    <row r="1" customHeight="1" ht="24">
      <c r="A1" t="s" s="7">
        <v>117</v>
      </c>
      <c r="B1"/>
      <c r="C1"/>
      <c r="D1"/>
    </row>
    <row r="2">
      <c r="A2" t="str" s="15">
        <f>"GRO_CDC_097C · GRO.VOLAILLE · référence : "&amp;Besoins!B3&amp;" "&amp;Besoins!C3&amp;" · multiplicateur réglable sur la feuille ""Besoins"""</f>
        <v>GRO_CDC_097C · GRO.VOLAILLE · référence : 100 pc · multiplicateur réglable sur la feuille </v>
      </c>
      <c r="B2"/>
      <c r="C2"/>
      <c r="D2"/>
    </row>
    <row r="3">
      <c r="A3"/>
      <c r="B3"/>
      <c r="C3"/>
      <c r="D3"/>
    </row>
    <row r="4">
      <c r="A4" t="s" s="16">
        <v>118</v>
      </c>
      <c r="B4"/>
      <c r="C4"/>
      <c r="D4"/>
    </row>
    <row r="5">
      <c r="A5" t="s" s="17">
        <v>119</v>
      </c>
      <c r="B5" t="str" s="14">
        <f>Procedure!D2</f>
        <v>Garniture aux navets — Eplucher, laver et tailler les navets en quartiers, de facon reguliere. Glacer les navets a blanc (voir la recette). Glacer a brun les petits oignons grelots (voir la recette).</v>
      </c>
      <c r="C5"/>
      <c r="D5"/>
    </row>
    <row r="6">
      <c r="A6"/>
      <c r="B6" t="s">
        <v>120</v>
      </c>
      <c r="C6" s="11">
        <f>'Besoins'!$B$2*75</f>
        <v>75</v>
      </c>
      <c r="D6" t="s">
        <v>24</v>
      </c>
    </row>
    <row r="7">
      <c r="A7"/>
      <c r="B7" t="s">
        <v>120</v>
      </c>
      <c r="C7" s="11">
        <f>'Besoins'!$B$2*75</f>
        <v>75</v>
      </c>
      <c r="D7" t="s">
        <v>24</v>
      </c>
    </row>
    <row r="8">
      <c r="A8"/>
      <c r="B8" t="s">
        <v>121</v>
      </c>
      <c r="C8" s="11">
        <f>'Besoins'!$B$2*100</f>
        <v>100</v>
      </c>
      <c r="D8" t="s">
        <v>24</v>
      </c>
    </row>
    <row r="9">
      <c r="A9"/>
      <c r="B9" t="s">
        <v>121</v>
      </c>
      <c r="C9" s="11">
        <f>'Besoins'!$B$2*100</f>
        <v>100</v>
      </c>
      <c r="D9" t="s">
        <v>24</v>
      </c>
    </row>
    <row r="10">
      <c r="A10" t="s" s="17">
        <v>122</v>
      </c>
      <c r="B10" t="str" s="14">
        <f>Procedure!D3</f>
        <v>Dresser et servir — Dresser la cuisse de canard a l'assiette. Napper de fond de poelage. Accompagner avec la garniture choisie.</v>
      </c>
      <c r="C10"/>
      <c r="D10"/>
    </row>
    <row r="11">
      <c r="A11"/>
      <c r="B11"/>
      <c r="C11"/>
      <c r="D11"/>
    </row>
    <row r="12">
      <c r="A12" t="s" s="16">
        <v>123</v>
      </c>
      <c r="B12"/>
      <c r="C12"/>
      <c r="D12"/>
    </row>
    <row r="13">
      <c r="A13" t="s" s="17">
        <v>124</v>
      </c>
      <c r="B13" t="str" s="14">
        <f>Procedure!D4</f>
        <v>Mise en place du poste de travail — Verifier les DLC, peser les denrees, selectionner le materiel necessaire. Laver et desinfecter le materiel et le poste de travail en suivant les protocoles.</v>
      </c>
      <c r="C13"/>
      <c r="D13"/>
    </row>
    <row r="14">
      <c r="A14" t="s" s="17">
        <v>125</v>
      </c>
      <c r="B14" t="str" s="14">
        <f>Procedure!D5</f>
        <v>Preparations preliminaires — Deconditionner les cuisses de canard suivant les procedures. Parer les cuisses. Reserver au froid dans un bac GN 2/1 H 250 en polycarbonate muni d'une grille egouttoir et d'un couvercle.</v>
      </c>
      <c r="C14"/>
      <c r="D14"/>
    </row>
    <row r="15">
      <c r="A15"/>
      <c r="B15" t="str">
        <f>Besoins!B17</f>
        <v>Cuisses de canard UE</v>
      </c>
      <c r="C15" s="11">
        <f>Besoins!E17</f>
        <v>22.5</v>
      </c>
      <c r="D15" t="str">
        <f>Besoins!F17</f>
        <v>kg</v>
      </c>
    </row>
    <row r="16">
      <c r="A16" t="s" s="17">
        <v>126</v>
      </c>
      <c r="B16" t="str" s="14">
        <f>Procedure!D6</f>
        <v>Confectionner les fonds — Dans un rondeau, realiser 5 litres de jus de canard et 10 litres de fond de veau lie, a partir de fonds deshydrates, en se reportant aux recommandations du fabricant. Reserver au bain-marie ou en armoire chaude, en attente d'utilisation.</v>
      </c>
      <c r="C16"/>
      <c r="D16"/>
    </row>
    <row r="17">
      <c r="A17"/>
      <c r="B17" t="s">
        <v>127</v>
      </c>
      <c r="C17" s="11">
        <f>'Besoins'!$B$2*5</f>
        <v>5</v>
      </c>
      <c r="D17" t="s">
        <v>34</v>
      </c>
    </row>
    <row r="18">
      <c r="A18"/>
      <c r="B18" t="s">
        <v>128</v>
      </c>
      <c r="C18" s="11">
        <f>'Besoins'!$B$2*10</f>
        <v>10</v>
      </c>
      <c r="D18" t="s">
        <v>34</v>
      </c>
    </row>
    <row r="19">
      <c r="A19" t="s" s="17">
        <v>129</v>
      </c>
      <c r="B19" t="str" s="14">
        <f>Procedure!D7</f>
        <v>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v>
      </c>
      <c r="C19"/>
      <c r="D19"/>
    </row>
    <row r="20">
      <c r="A20"/>
      <c r="B20" t="s">
        <v>130</v>
      </c>
      <c r="C20" s="11">
        <f>'Besoins'!$B$2*0.073</f>
        <v>0.073</v>
      </c>
      <c r="D20" t="s">
        <v>38</v>
      </c>
    </row>
    <row r="21">
      <c r="A21"/>
      <c r="B21" t="s">
        <v>131</v>
      </c>
      <c r="C21" s="11">
        <f>'Besoins'!$B$2*0.007</f>
        <v>0.007</v>
      </c>
      <c r="D21" t="s">
        <v>38</v>
      </c>
    </row>
    <row r="22">
      <c r="A22"/>
      <c r="B22" t="str">
        <f>Besoins!B9</f>
        <v>Vin blanc bib 10L UE</v>
      </c>
      <c r="C22" s="11">
        <f>Besoins!E9</f>
        <v>2</v>
      </c>
      <c r="D22" t="str">
        <f>Besoins!F9</f>
        <v>lt</v>
      </c>
    </row>
    <row r="23">
      <c r="A23" t="s" s="17">
        <v>122</v>
      </c>
      <c r="B23" t="str" s="14">
        <f>Procedure!D8</f>
        <v>Dresser et servir — Dresser la cuisse de canard a l'assiette. Napper de fond de poelage. Accompagner avec la garniture choisie.</v>
      </c>
      <c r="C23"/>
      <c r="D23"/>
    </row>
    <row r="24">
      <c r="A24"/>
      <c r="B24"/>
      <c r="C24"/>
      <c r="D24"/>
    </row>
    <row r="25">
      <c r="A25" t="s" s="16">
        <v>132</v>
      </c>
      <c r="B25"/>
      <c r="C25"/>
      <c r="D25"/>
    </row>
    <row r="26">
      <c r="A26" t="s" s="17">
        <v>124</v>
      </c>
      <c r="B26" t="str" s="14">
        <f>Procedure!D9</f>
        <v>Mise en place du poste de travail — Verifier les DLC, peser les denrees, selectionner le materiel necessaire. Laver et desinfecter le materiel et le poste de travail en suivant les protocoles.</v>
      </c>
      <c r="C26"/>
      <c r="D26"/>
    </row>
    <row r="27">
      <c r="A27" t="s" s="17">
        <v>125</v>
      </c>
      <c r="B27" t="str" s="14">
        <f>Procedure!D10</f>
        <v>Preparations preliminaires — Eplucher, laver et tailler les navets en quartiers reguliers.</v>
      </c>
      <c r="C27"/>
      <c r="D27"/>
    </row>
    <row r="28">
      <c r="A28"/>
      <c r="B28" t="s">
        <v>133</v>
      </c>
      <c r="C28" s="11">
        <f>'Besoins'!$B$2*35</f>
        <v>35</v>
      </c>
      <c r="D28" t="s">
        <v>38</v>
      </c>
    </row>
    <row r="29">
      <c r="A29" t="s" s="17">
        <v>126</v>
      </c>
      <c r="B29" t="str" s="14">
        <f>Procedure!D11</f>
        <v>Marquer la cuisson — Selon la technique de glacage a blanc (voir Fiche 169) : disposer les quartiers de navet dans des bacs beurres, de facon a ce qu'ils ne se superposent pas. Mouiller avec de l'eau aux 3/4 de la hauteur des navets. Saler. Etager les bacs sur l'echelle de cuisson. Enfourner et cuire a couvert. Surveiller attentivement la fin de cuisson pour eviter toute coloration. Au besoin, reduire la temperature du four. Les navets doivent etre blancs et brillants au terme de leur cuisson.</v>
      </c>
      <c r="C29"/>
      <c r="D29"/>
    </row>
    <row r="30">
      <c r="A30"/>
      <c r="B30" t="s">
        <v>134</v>
      </c>
      <c r="C30" s="11">
        <f>'Besoins'!$B$2*0.75</f>
        <v>0.75</v>
      </c>
      <c r="D30" t="s">
        <v>38</v>
      </c>
    </row>
    <row r="31">
      <c r="A31" t="s" s="17">
        <v>129</v>
      </c>
      <c r="B31" t="str" s="14">
        <f>Procedure!D12</f>
        <v>Decanter — Debarrasser delicatement les navets directement sur le plat a garnir, ou bien reserver dans le bac de cuisson en attente d'utilisation.</v>
      </c>
      <c r="C31"/>
      <c r="D31"/>
    </row>
    <row r="32">
      <c r="A32"/>
      <c r="B32"/>
      <c r="C32"/>
      <c r="D32"/>
    </row>
    <row r="33">
      <c r="A33" t="s" s="16">
        <v>135</v>
      </c>
      <c r="B33"/>
      <c r="C33"/>
      <c r="D33"/>
    </row>
    <row r="34">
      <c r="A34" t="s" s="17">
        <v>124</v>
      </c>
      <c r="B34" t="str" s="14">
        <f>"[DÉLAYER] "&amp;Procedure!D13</f>
        <v>[DÉLAYER] Delayer la poudre dans l'eau bouillante ou froide en fouettant, puis porter a ebullition en remuant regulierement pendant 3 minutes.</v>
      </c>
      <c r="C34"/>
      <c r="D34"/>
    </row>
    <row r="35">
      <c r="A35"/>
      <c r="B35" t="s">
        <v>136</v>
      </c>
      <c r="C35" s="11">
        <f>'Besoins'!$B$2*4.75</f>
        <v>4.75</v>
      </c>
      <c r="D35" t="s">
        <v>34</v>
      </c>
    </row>
    <row r="36">
      <c r="A36"/>
      <c r="B36" t="str">
        <f>Besoins!B11</f>
        <v>Jus de Canard Premium Deshydrate (CHEF)</v>
      </c>
      <c r="C36" s="11">
        <f>Besoins!E11</f>
        <v>0.25</v>
      </c>
      <c r="D36" t="str">
        <f>Besoins!F11</f>
        <v>kg</v>
      </c>
    </row>
    <row r="37">
      <c r="A37"/>
      <c r="B37" t="str" s="18">
        <f>"ℹ "&amp;Procedure!E13</f>
        <v>ℹ</v>
      </c>
      <c r="C37"/>
      <c r="D37"/>
    </row>
    <row r="38">
      <c r="A38"/>
      <c r="B38"/>
      <c r="C38"/>
      <c r="D38"/>
    </row>
    <row r="39">
      <c r="A39" t="s" s="16">
        <v>137</v>
      </c>
      <c r="B39"/>
      <c r="C39"/>
      <c r="D39"/>
    </row>
    <row r="40">
      <c r="A40" t="s" s="17">
        <v>124</v>
      </c>
      <c r="B40" t="str" s="14">
        <f>"[DISSOUDRE] "&amp;Procedure!D14</f>
        <v>[DISSOUDRE] Délayer la poudre dans l'eau froide en fouettant, puis porter à ébullition en remuant régulièrement.</v>
      </c>
      <c r="C40"/>
      <c r="D40"/>
    </row>
    <row r="41">
      <c r="A41"/>
      <c r="B41" t="s">
        <v>136</v>
      </c>
      <c r="C41" s="11">
        <f>'Besoins'!$B$2*9.75</f>
        <v>9.75</v>
      </c>
      <c r="D41" t="s">
        <v>34</v>
      </c>
    </row>
    <row r="42">
      <c r="A42"/>
      <c r="B42" t="str">
        <f>Besoins!B10</f>
        <v>Fonds Brun Lié (Knorr Professional)</v>
      </c>
      <c r="C42" s="11">
        <f>Besoins!E10</f>
        <v>0.25</v>
      </c>
      <c r="D42" t="str">
        <f>Besoins!F10</f>
        <v>kg</v>
      </c>
    </row>
    <row r="43">
      <c r="A43"/>
      <c r="B43"/>
      <c r="C43"/>
      <c r="D43"/>
    </row>
    <row r="44">
      <c r="A44" t="s" s="16">
        <v>138</v>
      </c>
      <c r="B44"/>
      <c r="C44"/>
      <c r="D44"/>
    </row>
    <row r="45">
      <c r="A45" t="s" s="17">
        <v>124</v>
      </c>
      <c r="B45" t="str" s="14">
        <f>Procedure!D15</f>
        <v>Mise en place du poste de travail — Verifier les DLC, peser les denrees, selectionner le materiel necessaire. Laver et desinfecter le materiel et le poste de travail en suivant les protocoles.</v>
      </c>
      <c r="C45"/>
      <c r="D45"/>
    </row>
    <row r="46">
      <c r="A46" t="s" s="17">
        <v>125</v>
      </c>
      <c r="B46" t="str" s="14">
        <f>Procedure!D16</f>
        <v>Preparations preliminaires — Deconditionner les petits oignons grelots suivant la procedure. Dans une calotte, faire fondre le beurre.</v>
      </c>
      <c r="C46"/>
      <c r="D46"/>
    </row>
    <row r="47">
      <c r="A47"/>
      <c r="B47" t="s">
        <v>139</v>
      </c>
      <c r="C47" s="11">
        <f>'Besoins'!$B$2*3</f>
        <v>3</v>
      </c>
      <c r="D47" t="s">
        <v>38</v>
      </c>
    </row>
    <row r="48">
      <c r="A48"/>
      <c r="B48" t="s">
        <v>134</v>
      </c>
      <c r="C48" s="11">
        <f>'Besoins'!$B$2*0.15</f>
        <v>0.15</v>
      </c>
      <c r="D48" t="s">
        <v>38</v>
      </c>
    </row>
    <row r="49">
      <c r="A49" t="s" s="17">
        <v>126</v>
      </c>
      <c r="B49" t="str" s="14">
        <f>Procedure!D17</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9"/>
      <c r="D49"/>
    </row>
    <row r="50">
      <c r="A50"/>
      <c r="B50" t="s">
        <v>140</v>
      </c>
      <c r="C50" s="11">
        <f>'Besoins'!$B$2*0.075</f>
        <v>0.075</v>
      </c>
      <c r="D50" t="s">
        <v>38</v>
      </c>
    </row>
    <row r="51">
      <c r="A51"/>
      <c r="B51" t="s">
        <v>130</v>
      </c>
      <c r="C51" s="11">
        <f>'Besoins'!$B$2*0.0075</f>
        <v>0.0075</v>
      </c>
      <c r="D51" t="s">
        <v>38</v>
      </c>
    </row>
    <row r="52">
      <c r="A52" t="s" s="17">
        <v>129</v>
      </c>
      <c r="B52" t="str" s="14">
        <f>Procedure!D18</f>
        <v>Decanter — Debarrasser delicatement les petits oignons directement sur le plat a garnir, ou bien reserver dans le bac de cuisson en attente d'utilisation.</v>
      </c>
      <c r="C52"/>
      <c r="D52"/>
    </row>
    <row r="53">
      <c r="A53" t="s" s="17">
        <v>141</v>
      </c>
      <c r="B53" t="str" s="14">
        <f>Procedure!D19</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53"/>
      <c r="D53"/>
    </row>
    <row r="54">
      <c r="A54"/>
      <c r="B54"/>
      <c r="C54"/>
      <c r="D54"/>
    </row>
    <row r="55">
      <c r="A55" t="s" s="19">
        <v>21</v>
      </c>
      <c r="B55"/>
      <c r="C55"/>
      <c r="D55"/>
    </row>
  </sheetData>
  <sheetProtection sheet="1" formatRows="0" formatColumns="0"/>
  <mergeCells count="28">
    <mergeCell ref="A1:D1"/>
    <mergeCell ref="A2:D2"/>
    <mergeCell ref="A4:D4"/>
    <mergeCell ref="B5:D5"/>
    <mergeCell ref="B10:D10"/>
    <mergeCell ref="A12:D12"/>
    <mergeCell ref="B13:D13"/>
    <mergeCell ref="B14:D14"/>
    <mergeCell ref="B16:D16"/>
    <mergeCell ref="B19:D19"/>
    <mergeCell ref="B23:D23"/>
    <mergeCell ref="A25:D25"/>
    <mergeCell ref="B26:D26"/>
    <mergeCell ref="B27:D27"/>
    <mergeCell ref="B29:D29"/>
    <mergeCell ref="B31:D31"/>
    <mergeCell ref="A33:D33"/>
    <mergeCell ref="B34:D34"/>
    <mergeCell ref="B37:D37"/>
    <mergeCell ref="A39:D39"/>
    <mergeCell ref="B40:D40"/>
    <mergeCell ref="A44:D44"/>
    <mergeCell ref="B45:D45"/>
    <mergeCell ref="B46:D46"/>
    <mergeCell ref="B49:D49"/>
    <mergeCell ref="B52:D52"/>
    <mergeCell ref="B53:D53"/>
    <mergeCell ref="A55:D5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2026-09-15T22:37:59Z</dcterms:created>
  <dc:title>CUISSES DE CANARD AUX NAVETS</dc:title>
  <dc:subject/>
  <dc:creator>CUIS.web</dc:creator>
  <cp:lastModifiedBy/>
  <cp:keywords/>
  <dc:description>Export automatique — moteur récursif d'origine : Bernard Vandendaele</dc:description>
  <cp:category/>
  <dc:language>en-US</dc:language>
  <dcterms:modified xsi:type="dcterms:W3CDTF">2026-09-15T22:37:59Z</dcterms:modified>
  <cp:revision>1</cp:revision>
</cp:coreProperties>
</file>