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<sst xmlns="http://schemas.openxmlformats.org/spreadsheetml/2006/main" count="139" uniqueCount="139">
  <si>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</si>
  <si>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</si>
  <si>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BLANQUETTE DE VEAU A L'ANCIENNE</t>
  </si>
  <si>
    <t>Code</t>
  </si>
  <si>
    <t>GRO_CDC_093A</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</si>
  <si>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</si>
  <si>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</si>
  <si>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</si>
  <si>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</si>
  <si>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</si>
  <si>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</si>
  <si>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</si>
  <si>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</si>
  <si>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</si>
  <si>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</si>
  <si>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</si>
  <si>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</si>
  <si>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</si>
  <si>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</si>
  <si>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</si>
  <si>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</si>
  <si>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</si>
  <si>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</si>
  <si>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</si>
  <si>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</si>
  <si>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</si>
  <si>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</si>
  <si>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</si>
  <si>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</si>
  <si>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</si>
  <si>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</si>
  <si>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00001743</t>
  </si>
  <si>
    <t>farine de blé tamisée type 55</t>
  </si>
  <si>
    <t>Épicerie salée</t>
  </si>
  <si>
    <t>EPI-MUSCADE-POW</t>
  </si>
  <si>
    <t>Noix de muscade moulue</t>
  </si>
  <si>
    <t>Épices en poudre et graines</t>
  </si>
  <si>
    <t>kg</t>
  </si>
  <si>
    <t>EPI-POIVRE-BLAN</t>
  </si>
  <si>
    <t>Poivre blanc moulu</t>
  </si>
  <si>
    <t>RNME101419</t>
  </si>
  <si>
    <t>Fond brun lié déshydraté</t>
  </si>
  <si>
    <t>Assaisonnements et corps gras</t>
  </si>
  <si>
    <t>RNME101431</t>
  </si>
  <si>
    <t>Champignons hôtel pieds morceaux boîte 5/1</t>
  </si>
  <si>
    <t>Conserves légumes et poissons</t>
  </si>
  <si>
    <t>u</t>
  </si>
  <si>
    <t>GLACE-VIANDE</t>
  </si>
  <si>
    <t>Glace de viande</t>
  </si>
  <si>
    <t>Fonds concentrés et extraits</t>
  </si>
  <si>
    <t>BEU-CUISINE</t>
  </si>
  <si>
    <t>Beurre de cuisine bloc 10 kg</t>
  </si>
  <si>
    <t>Beurres et margarines</t>
  </si>
  <si>
    <t>BEU-DOUX</t>
  </si>
  <si>
    <t>Beurre doux 82% MG plaquette</t>
  </si>
  <si>
    <t>CRE-FRAICHE-EP</t>
  </si>
  <si>
    <t>Crème fraîche épaisse 30% MG</t>
  </si>
  <si>
    <t>Crèmes fraîches et laitières</t>
  </si>
  <si>
    <t>OVO-JAUNE-LIQ</t>
  </si>
  <si>
    <t>Jaune d'oeuf liquide pasteurisé</t>
  </si>
  <si>
    <t>Ovoproduits</t>
  </si>
  <si>
    <t>SEL-FIN</t>
  </si>
  <si>
    <t>Sel fin de cuisine</t>
  </si>
  <si>
    <t>Sels et condiments de base</t>
  </si>
  <si>
    <t>SUC-BLANC</t>
  </si>
  <si>
    <t>Sucre blanc cristal sac 25 kg</t>
  </si>
  <si>
    <t>Sucres et édulcorants</t>
  </si>
  <si>
    <t>RNMS00786</t>
  </si>
  <si>
    <t>Petits oignons blancs surgelés</t>
  </si>
  <si>
    <t>Pommes de terre surgelées</t>
  </si>
  <si>
    <t>RNM0660162</t>
  </si>
  <si>
    <t>VEAU (épaule sans os) semi-paré U.E. sous-vide</t>
  </si>
  <si>
    <t>Porc frais</t>
  </si>
  <si>
    <t>Total</t>
  </si>
  <si>
    <t>Niveau</t>
  </si>
  <si>
    <t>Composant</t>
  </si>
  <si>
    <t>Type</t>
  </si>
  <si>
    <t>Quantité (pour 100 pc)</t>
  </si>
  <si>
    <t>recette</t>
  </si>
  <si>
    <t>Viandes collectivité</t>
  </si>
  <si>
    <t xml:space="preserve">    ↳ VEAU (épaule sans os) semi-paré U.E. sous-vide</t>
  </si>
  <si>
    <t>matiere</t>
  </si>
  <si>
    <t xml:space="preserve">    ↳ Fond brun lié déshydraté</t>
  </si>
  <si>
    <t xml:space="preserve">    ↳ Sel fin de cuisine</t>
  </si>
  <si>
    <t xml:space="preserve">    ↳ Champignons hôtel pieds morceaux boîte 5/1</t>
  </si>
  <si>
    <t xml:space="preserve">    ↳ Glace de viande</t>
  </si>
  <si>
    <t xml:space="preserve">    ↳ Crème fraîche épaisse 30% MG</t>
  </si>
  <si>
    <t>lt</t>
  </si>
  <si>
    <t xml:space="preserve">    ↳ Jaune d'oeuf liquide pasteurisé</t>
  </si>
  <si>
    <t xml:space="preserve">    ↳ Noix de muscade moulue</t>
  </si>
  <si>
    <t xml:space="preserve">    ↳ Poivre blanc moulu</t>
  </si>
  <si>
    <t xml:space="preserve">    ↳ Roux Blanc</t>
  </si>
  <si>
    <t>Roux et liaisons de base</t>
  </si>
  <si>
    <t xml:space="preserve">        ↳ Beurre de cuisine bloc 10 kg</t>
  </si>
  <si>
    <t xml:space="preserve">        ↳ farine de blé tamisée type 55</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</si>
  <si>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</si>
  <si>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</si>
  <si>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</si>
  <si>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</si>
  <si>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</si>
  <si>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</si>
  <si>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Recette</t>
  </si>
  <si>
    <t>#</t>
  </si>
  <si>
    <t>Verbe</t>
  </si>
  <si>
    <t>Étape</t>
  </si>
  <si>
    <t>Précision technique</t>
  </si>
  <si>
    <t>Durée</t>
  </si>
  <si>
    <t>Dresser et servir — Servez deux morceaux de viande par assiette. Mettez la garniture si possible sur la viande. Nappez de sauce. Accompagnez de riz creole.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</si>
  <si>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</si>
  <si>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</si>
  <si>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</si>
  <si>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</si>
  <si>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</si>
  <si>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</si>
  <si>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</si>
  <si>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</si>
  <si>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</si>
  <si>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</si>
  <si>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</si>
  <si>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BLANQUETTE DE VEAU A L'ANCIENNE</t>
  </si>
  <si>
    <t>BLANQUETTE DE VEAU A L'ANCIENNE  GRO_CDC_093A</t>
  </si>
  <si>
    <t>1.</t>
  </si>
  <si>
    <t>2.</t>
  </si>
  <si>
    <t xml:space="preserve">    Champignons hôtel pieds morceaux boîte 5/1</t>
  </si>
  <si>
    <t>3.</t>
  </si>
  <si>
    <t>4.</t>
  </si>
  <si>
    <t xml:space="preserve">    Sel fin de cuisine</t>
  </si>
  <si>
    <t>5.</t>
  </si>
  <si>
    <t xml:space="preserve">    Roux Blanc</t>
  </si>
  <si>
    <t>6.</t>
  </si>
  <si>
    <t xml:space="preserve">    PETITS OIGNONS GRELOTS GLACES A BRUN ET A BLANC</t>
  </si>
  <si>
    <t>7.</t>
  </si>
  <si>
    <t>8.</t>
  </si>
  <si>
    <t>9.</t>
  </si>
  <si>
    <t>↳ Roux Blanc  00SAU_REC001</t>
  </si>
  <si>
    <t>↳ PETITS OIGNONS GRELOTS GLACES A BRUN ET A BLANC  GRO_CDC_169</t>
  </si>
  <si>
    <t xml:space="preserve">    Petits oignons blancs surgelés</t>
  </si>
  <si>
    <t xml:space="preserve">    Beurre doux 82% MG plaquette</t>
  </si>
  <si>
    <t xml:space="preserve">    Sucre blanc cristal sac 25 kg</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</si>
</sst>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252.00655</v>
      </c>
    </row>
    <row r="12">
      <c r="A12" t="s" s="3">
        <v>16</v>
      </c>
      <c r="B12" s="4">
        <v>2.5200655</v>
      </c>
    </row>
    <row r="13">
      <c r="A13"/>
      <c r="B13"/>
    </row>
    <row r="14">
      <c r="A14" t="s" s="5">
        <v>17</v>
      </c>
      <c r="B14" t="s" s="5">
        <v>14</v>
      </c>
    </row>
    <row r="15">
      <c r="A15" t="s" s="5">
        <v>18</v>
      </c>
      <c r="B15" s="6">
        <v>252.00655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0.9</v>
      </c>
      <c r="E7" s="11">
        <f>D7*$B$2</f>
        <v>0.9</v>
      </c>
      <c r="F7" t="s">
        <v>24</v>
      </c>
      <c r="G7" s="4">
        <f>E7*0</f>
        <v>0</v>
      </c>
    </row>
    <row r="8">
      <c r="A8" t="s">
        <v>34</v>
      </c>
      <c r="B8" t="s">
        <v>35</v>
      </c>
      <c r="C8" t="s">
        <v>36</v>
      </c>
      <c r="D8" s="9">
        <v>0.003</v>
      </c>
      <c r="E8" s="11">
        <f>D8*$B$2</f>
        <v>0.003</v>
      </c>
      <c r="F8" t="s">
        <v>37</v>
      </c>
      <c r="G8" s="4">
        <f>E8*20</f>
        <v>0.06</v>
      </c>
    </row>
    <row r="9">
      <c r="A9" t="s">
        <v>38</v>
      </c>
      <c r="B9" t="s">
        <v>39</v>
      </c>
      <c r="C9" t="s">
        <v>36</v>
      </c>
      <c r="D9" s="9">
        <v>0.007</v>
      </c>
      <c r="E9" s="11">
        <f>D9*$B$2</f>
        <v>0.007</v>
      </c>
      <c r="F9" t="s">
        <v>37</v>
      </c>
      <c r="G9" s="4">
        <f>E9*14.8</f>
        <v>0.1036</v>
      </c>
    </row>
    <row r="10">
      <c r="A10" t="s">
        <v>40</v>
      </c>
      <c r="B10" t="s">
        <v>41</v>
      </c>
      <c r="C10" t="s">
        <v>42</v>
      </c>
      <c r="D10" s="9">
        <v>0.08</v>
      </c>
      <c r="E10" s="11">
        <f>D10*$B$2</f>
        <v>0.08</v>
      </c>
      <c r="F10" t="s">
        <v>37</v>
      </c>
      <c r="G10" s="4">
        <f>E10*21.32</f>
        <v>1.7056</v>
      </c>
    </row>
    <row r="11">
      <c r="A11" t="s">
        <v>43</v>
      </c>
      <c r="B11" t="s">
        <v>44</v>
      </c>
      <c r="C11" t="s">
        <v>45</v>
      </c>
      <c r="D11" s="9">
        <v>2.4</v>
      </c>
      <c r="E11" s="11">
        <f>D11*$B$2</f>
        <v>2.4</v>
      </c>
      <c r="F11" t="s">
        <v>46</v>
      </c>
      <c r="G11" s="4">
        <f>E11*16.12</f>
        <v>38.688</v>
      </c>
    </row>
    <row r="12">
      <c r="A12" t="s">
        <v>47</v>
      </c>
      <c r="B12" t="s">
        <v>48</v>
      </c>
      <c r="C12" t="s">
        <v>49</v>
      </c>
      <c r="D12" s="9">
        <v>0.1</v>
      </c>
      <c r="E12" s="11">
        <f>D12*$B$2</f>
        <v>0.1</v>
      </c>
      <c r="F12" t="s">
        <v>37</v>
      </c>
      <c r="G12" s="4">
        <f>E12*55</f>
        <v>5.5</v>
      </c>
    </row>
    <row r="13">
      <c r="A13" t="s">
        <v>50</v>
      </c>
      <c r="B13" t="s">
        <v>51</v>
      </c>
      <c r="C13" t="s">
        <v>52</v>
      </c>
      <c r="D13" s="9">
        <v>0.9</v>
      </c>
      <c r="E13" s="11">
        <f>D13*$B$2</f>
        <v>0.9</v>
      </c>
      <c r="F13" t="s">
        <v>37</v>
      </c>
      <c r="G13" s="4">
        <f>E13*4.9</f>
        <v>4.41</v>
      </c>
    </row>
    <row r="14">
      <c r="A14" t="s">
        <v>53</v>
      </c>
      <c r="B14" t="s">
        <v>54</v>
      </c>
      <c r="C14" t="s">
        <v>52</v>
      </c>
      <c r="D14" s="9">
        <v>0.3</v>
      </c>
      <c r="E14" s="11">
        <f>D14*$B$2</f>
        <v>0.3</v>
      </c>
      <c r="F14" t="s">
        <v>37</v>
      </c>
      <c r="G14" s="4">
        <f>E14*5.2</f>
        <v>1.56</v>
      </c>
    </row>
    <row r="15">
      <c r="A15" t="s">
        <v>55</v>
      </c>
      <c r="B15" t="s">
        <v>56</v>
      </c>
      <c r="C15" t="s">
        <v>57</v>
      </c>
      <c r="D15" s="9">
        <v>3</v>
      </c>
      <c r="E15" s="11">
        <f>D15*$B$2</f>
        <v>3</v>
      </c>
      <c r="F15" t="s">
        <v>37</v>
      </c>
      <c r="G15" s="4">
        <f>E15*3.1</f>
        <v>9.3</v>
      </c>
    </row>
    <row r="16">
      <c r="A16" t="s">
        <v>58</v>
      </c>
      <c r="B16" t="s">
        <v>59</v>
      </c>
      <c r="C16" t="s">
        <v>60</v>
      </c>
      <c r="D16" s="9">
        <v>1</v>
      </c>
      <c r="E16" s="11">
        <f>D16*$B$2</f>
        <v>1</v>
      </c>
      <c r="F16" t="s">
        <v>37</v>
      </c>
      <c r="G16" s="4">
        <f>E16*5.8</f>
        <v>5.8</v>
      </c>
    </row>
    <row r="17">
      <c r="A17" t="s">
        <v>61</v>
      </c>
      <c r="B17" t="s">
        <v>62</v>
      </c>
      <c r="C17" t="s">
        <v>63</v>
      </c>
      <c r="D17" s="9">
        <v>0.161</v>
      </c>
      <c r="E17" s="11">
        <f>D17*$B$2</f>
        <v>0.161</v>
      </c>
      <c r="F17" t="s">
        <v>37</v>
      </c>
      <c r="G17" s="4">
        <f>E17*0.35</f>
        <v>0.05635</v>
      </c>
    </row>
    <row r="18">
      <c r="A18" t="s">
        <v>64</v>
      </c>
      <c r="B18" t="s">
        <v>65</v>
      </c>
      <c r="C18" t="s">
        <v>66</v>
      </c>
      <c r="D18" s="9">
        <v>0.15</v>
      </c>
      <c r="E18" s="11">
        <f>D18*$B$2</f>
        <v>0.15</v>
      </c>
      <c r="F18" t="s">
        <v>37</v>
      </c>
      <c r="G18" s="4">
        <f>E18*0.82</f>
        <v>0.123</v>
      </c>
    </row>
    <row r="19">
      <c r="A19" t="s">
        <v>67</v>
      </c>
      <c r="B19" t="s">
        <v>68</v>
      </c>
      <c r="C19" t="s">
        <v>69</v>
      </c>
      <c r="D19" s="9">
        <v>6</v>
      </c>
      <c r="E19" s="11">
        <f>D19*$B$2</f>
        <v>6</v>
      </c>
      <c r="F19" t="s">
        <v>37</v>
      </c>
      <c r="G19" s="4">
        <f>E19*3.85</f>
        <v>23.1</v>
      </c>
    </row>
    <row r="20">
      <c r="A20" t="s">
        <v>70</v>
      </c>
      <c r="B20" t="s">
        <v>71</v>
      </c>
      <c r="C20" t="s">
        <v>72</v>
      </c>
      <c r="D20" s="9">
        <v>16</v>
      </c>
      <c r="E20" s="11">
        <f>D20*$B$2</f>
        <v>16</v>
      </c>
      <c r="F20" t="s">
        <v>37</v>
      </c>
      <c r="G20" s="4">
        <f>E20*10.1</f>
        <v>161.6</v>
      </c>
    </row>
    <row r="21">
      <c r="A21"/>
      <c r="B21"/>
      <c r="C21"/>
      <c r="D21"/>
      <c r="E21"/>
      <c r="F21" t="s" s="3">
        <v>73</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81</v>
      </c>
      <c r="D3" s="11">
        <v>16</v>
      </c>
      <c r="E3" t="s">
        <v>37</v>
      </c>
      <c r="F3" t="s">
        <v>72</v>
      </c>
    </row>
    <row r="4">
      <c r="A4">
        <v>1</v>
      </c>
      <c r="B4" t="s">
        <v>82</v>
      </c>
      <c r="C4" t="s">
        <v>81</v>
      </c>
      <c r="D4" s="11">
        <v>0.08</v>
      </c>
      <c r="E4" t="s">
        <v>37</v>
      </c>
      <c r="F4" t="s">
        <v>42</v>
      </c>
    </row>
    <row r="5">
      <c r="A5">
        <v>1</v>
      </c>
      <c r="B5" t="s">
        <v>83</v>
      </c>
      <c r="C5" t="s">
        <v>81</v>
      </c>
      <c r="D5" s="11">
        <v>0.073</v>
      </c>
      <c r="E5" t="s">
        <v>37</v>
      </c>
      <c r="F5" t="s">
        <v>63</v>
      </c>
    </row>
    <row r="6">
      <c r="A6">
        <v>1</v>
      </c>
      <c r="B6" t="s">
        <v>84</v>
      </c>
      <c r="C6" t="s">
        <v>81</v>
      </c>
      <c r="D6" s="11">
        <v>0.1</v>
      </c>
      <c r="E6" t="s">
        <v>37</v>
      </c>
      <c r="F6" t="s">
        <v>45</v>
      </c>
    </row>
    <row r="7">
      <c r="A7">
        <v>1</v>
      </c>
      <c r="B7" t="s">
        <v>85</v>
      </c>
      <c r="C7" t="s">
        <v>81</v>
      </c>
      <c r="D7" s="11">
        <v>0.1</v>
      </c>
      <c r="E7" t="s">
        <v>37</v>
      </c>
      <c r="F7" t="s">
        <v>49</v>
      </c>
    </row>
    <row r="8">
      <c r="A8">
        <v>1</v>
      </c>
      <c r="B8" t="s">
        <v>86</v>
      </c>
      <c r="C8" t="s">
        <v>81</v>
      </c>
      <c r="D8" s="11">
        <v>3</v>
      </c>
      <c r="E8" t="s">
        <v>87</v>
      </c>
      <c r="F8" t="s">
        <v>57</v>
      </c>
    </row>
    <row r="9">
      <c r="A9">
        <v>1</v>
      </c>
      <c r="B9" t="s">
        <v>88</v>
      </c>
      <c r="C9" t="s">
        <v>81</v>
      </c>
      <c r="D9" s="11">
        <v>1</v>
      </c>
      <c r="E9" t="s">
        <v>87</v>
      </c>
      <c r="F9" t="s">
        <v>60</v>
      </c>
    </row>
    <row r="10">
      <c r="A10">
        <v>1</v>
      </c>
      <c r="B10" t="s">
        <v>89</v>
      </c>
      <c r="C10" t="s">
        <v>81</v>
      </c>
      <c r="D10" s="11">
        <v>0.003</v>
      </c>
      <c r="E10" t="s">
        <v>37</v>
      </c>
      <c r="F10" t="s">
        <v>36</v>
      </c>
    </row>
    <row r="11">
      <c r="A11">
        <v>1</v>
      </c>
      <c r="B11" t="s">
        <v>83</v>
      </c>
      <c r="C11" t="s">
        <v>81</v>
      </c>
      <c r="D11" s="11">
        <v>0.073</v>
      </c>
      <c r="E11" t="s">
        <v>37</v>
      </c>
      <c r="F11" t="s">
        <v>63</v>
      </c>
    </row>
    <row r="12">
      <c r="A12">
        <v>1</v>
      </c>
      <c r="B12" t="s">
        <v>90</v>
      </c>
      <c r="C12" t="s">
        <v>81</v>
      </c>
      <c r="D12" s="11">
        <v>0.007</v>
      </c>
      <c r="E12" t="s">
        <v>37</v>
      </c>
      <c r="F12" t="s">
        <v>36</v>
      </c>
    </row>
    <row r="13">
      <c r="A13">
        <v>1</v>
      </c>
      <c r="B13" t="s">
        <v>91</v>
      </c>
      <c r="C13" t="s">
        <v>78</v>
      </c>
      <c r="D13" s="11">
        <v>1.8</v>
      </c>
      <c r="E13" t="s">
        <v>37</v>
      </c>
      <c r="F13" t="s">
        <v>92</v>
      </c>
    </row>
    <row r="14">
      <c r="A14">
        <v>2</v>
      </c>
      <c r="B14" t="s">
        <v>93</v>
      </c>
      <c r="C14" t="s">
        <v>81</v>
      </c>
      <c r="D14" s="11">
        <v>0.9</v>
      </c>
      <c r="E14" t="s">
        <v>37</v>
      </c>
      <c r="F14" t="s">
        <v>52</v>
      </c>
    </row>
    <row r="15">
      <c r="A15">
        <v>2</v>
      </c>
      <c r="B15" t="s">
        <v>94</v>
      </c>
      <c r="C15" t="s">
        <v>81</v>
      </c>
      <c r="D15" s="11">
        <v>0.9</v>
      </c>
      <c r="E15" t="s">
        <v>37</v>
      </c>
      <c r="F15" t="s">
        <v>33</v>
      </c>
    </row>
    <row r="16">
      <c r="A16">
        <v>1</v>
      </c>
      <c r="B16" t="s">
        <v>95</v>
      </c>
      <c r="C16" t="s">
        <v>78</v>
      </c>
      <c r="D16" s="11">
        <v>75</v>
      </c>
      <c r="E16" t="s">
        <v>24</v>
      </c>
      <c r="F16" t="s">
        <v>96</v>
      </c>
    </row>
    <row r="17">
      <c r="A17">
        <v>1</v>
      </c>
      <c r="B17" t="s">
        <v>95</v>
      </c>
      <c r="C17" t="s">
        <v>78</v>
      </c>
      <c r="D17" s="11">
        <v>75</v>
      </c>
      <c r="E17" t="s">
        <v>24</v>
      </c>
      <c r="F17" t="s">
        <v>96</v>
      </c>
    </row>
    <row r="18">
      <c r="A18">
        <v>2</v>
      </c>
      <c r="B18" t="s">
        <v>97</v>
      </c>
      <c r="C18" t="s">
        <v>81</v>
      </c>
      <c r="D18" s="11">
        <v>3</v>
      </c>
      <c r="E18" t="s">
        <v>37</v>
      </c>
      <c r="F18" t="s">
        <v>69</v>
      </c>
    </row>
    <row r="19">
      <c r="A19">
        <v>2</v>
      </c>
      <c r="B19" t="s">
        <v>97</v>
      </c>
      <c r="C19" t="s">
        <v>81</v>
      </c>
      <c r="D19" s="11">
        <v>3</v>
      </c>
      <c r="E19" t="s">
        <v>37</v>
      </c>
      <c r="F19" t="s">
        <v>69</v>
      </c>
    </row>
    <row r="20">
      <c r="A20">
        <v>2</v>
      </c>
      <c r="B20" t="s">
        <v>98</v>
      </c>
      <c r="C20" t="s">
        <v>81</v>
      </c>
      <c r="D20" s="11">
        <v>0.15</v>
      </c>
      <c r="E20" t="s">
        <v>37</v>
      </c>
      <c r="F20" t="s">
        <v>52</v>
      </c>
    </row>
    <row r="21">
      <c r="A21">
        <v>2</v>
      </c>
      <c r="B21" t="s">
        <v>98</v>
      </c>
      <c r="C21" t="s">
        <v>81</v>
      </c>
      <c r="D21" s="11">
        <v>0.15</v>
      </c>
      <c r="E21" t="s">
        <v>37</v>
      </c>
      <c r="F21" t="s">
        <v>52</v>
      </c>
    </row>
    <row r="22">
      <c r="A22">
        <v>2</v>
      </c>
      <c r="B22" t="s">
        <v>99</v>
      </c>
      <c r="C22" t="s">
        <v>81</v>
      </c>
      <c r="D22" s="11">
        <v>0.075</v>
      </c>
      <c r="E22" t="s">
        <v>37</v>
      </c>
      <c r="F22" t="s">
        <v>66</v>
      </c>
    </row>
    <row r="23">
      <c r="A23">
        <v>2</v>
      </c>
      <c r="B23" t="s">
        <v>99</v>
      </c>
      <c r="C23" t="s">
        <v>81</v>
      </c>
      <c r="D23" s="11">
        <v>0.075</v>
      </c>
      <c r="E23" t="s">
        <v>37</v>
      </c>
      <c r="F23" t="s">
        <v>66</v>
      </c>
    </row>
    <row r="24">
      <c r="A24">
        <v>2</v>
      </c>
      <c r="B24" t="s">
        <v>100</v>
      </c>
      <c r="C24" t="s">
        <v>81</v>
      </c>
      <c r="D24" s="11">
        <v>0.008</v>
      </c>
      <c r="E24" t="s">
        <v>37</v>
      </c>
      <c r="F24" t="s">
        <v>63</v>
      </c>
    </row>
    <row r="25">
      <c r="A25">
        <v>2</v>
      </c>
      <c r="B25" t="s">
        <v>100</v>
      </c>
      <c r="C25" t="s">
        <v>81</v>
      </c>
      <c r="D25" s="11">
        <v>0.008</v>
      </c>
      <c r="E25" t="s">
        <v>37</v>
      </c>
      <c r="F25" t="s">
        <v>63</v>
      </c>
    </row>
    <row r="26">
      <c r="A26">
        <v>1</v>
      </c>
      <c r="B26" t="s">
        <v>84</v>
      </c>
      <c r="C26" t="s">
        <v>81</v>
      </c>
      <c r="D26" s="11">
        <v>2.3</v>
      </c>
      <c r="E26" t="s">
        <v>37</v>
      </c>
      <c r="F26"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c r="D2" t="inlineStr" s="14">
        <is>
          <t>Mise en place du poste de travail — Verifiez les DLC, pesez les denrees, selectionnez le materiel necessaire. Lavez et desinfectez le materiel et le poste de travail en suivant les protocoles.</t>
        </is>
      </c>
      <c r="E2" t="s" s="14"/>
      <c r="F2"/>
    </row>
    <row r="3">
      <c r="A3" t="s">
        <v>2</v>
      </c>
      <c r="B3">
        <v>2</v>
      </c>
      <c r="C3"/>
      <c r="D3" t="inlineStr" s="14">
        <is>
          <t>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t>
        </is>
      </c>
      <c r="E3" t="s" s="14"/>
      <c r="F3"/>
    </row>
    <row r="4">
      <c r="A4" t="s">
        <v>2</v>
      </c>
      <c r="B4">
        <v>3</v>
      </c>
      <c r="C4"/>
      <c r="D4" t="inlineStr" s="14">
        <is>
          <t>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t>
        </is>
      </c>
      <c r="E4" t="s" s="14"/>
      <c r="F4"/>
    </row>
    <row r="5">
      <c r="A5" t="s">
        <v>2</v>
      </c>
      <c r="B5">
        <v>4</v>
      </c>
      <c r="C5"/>
      <c r="D5" t="inlineStr" s="14">
        <is>
          <t>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t>
        </is>
      </c>
      <c r="E5" t="s" s="14"/>
      <c r="F5"/>
    </row>
    <row r="6">
      <c r="A6" t="s">
        <v>2</v>
      </c>
      <c r="B6">
        <v>5</v>
      </c>
      <c r="C6"/>
      <c r="D6" t="inlineStr" s="14">
        <is>
          <t>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t>
        </is>
      </c>
      <c r="E6" t="s" s="14"/>
      <c r="F6"/>
    </row>
    <row r="7">
      <c r="A7" t="s">
        <v>2</v>
      </c>
      <c r="B7">
        <v>6</v>
      </c>
      <c r="C7"/>
      <c r="D7" t="inlineStr" s="14">
        <is>
          <t>Preparer la garniture — Faites glacer a blanc les petits oignons grelots (voir la recette). Passez les champignons au four regle sur la position vapeur, pendant 2 minutes. Repartissez la garniture sur la viande decantee dans les 4 bacs. Couvrez et stockez au chaud.</t>
        </is>
      </c>
      <c r="E7" t="s" s="14"/>
      <c r="F7"/>
    </row>
    <row r="8">
      <c r="A8" t="s">
        <v>2</v>
      </c>
      <c r="B8">
        <v>7</v>
      </c>
      <c r="C8"/>
      <c r="D8" t="inlineStr" s="14">
        <is>
          <t>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t>
        </is>
      </c>
      <c r="E8" t="s" s="14"/>
      <c r="F8"/>
    </row>
    <row r="9">
      <c r="A9" t="s">
        <v>2</v>
      </c>
      <c r="B9">
        <v>8</v>
      </c>
      <c r="C9"/>
      <c r="D9" t="inlineStr" s="14">
        <is>
          <t>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t>
        </is>
      </c>
      <c r="E9" t="s" s="14"/>
      <c r="F9"/>
    </row>
    <row r="10">
      <c r="A10" t="s">
        <v>2</v>
      </c>
      <c r="B10">
        <v>9</v>
      </c>
      <c r="C10"/>
      <c r="D10" t="s" s="14">
        <v>107</v>
      </c>
      <c r="E10" t="s" s="14"/>
      <c r="F10"/>
    </row>
    <row r="11">
      <c r="A11" t="s">
        <v>108</v>
      </c>
      <c r="B11">
        <v>1</v>
      </c>
      <c r="C11" t="s">
        <v>109</v>
      </c>
      <c r="D11" t="s" s="14">
        <v>110</v>
      </c>
      <c r="E11" t="s" s="14"/>
      <c r="F11"/>
    </row>
    <row r="12">
      <c r="A12" t="s">
        <v>108</v>
      </c>
      <c r="B12">
        <v>2</v>
      </c>
      <c r="C12" t="s">
        <v>111</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108</v>
      </c>
      <c r="B13">
        <v>3</v>
      </c>
      <c r="C13" t="s">
        <v>112</v>
      </c>
      <c r="D13" t="inlineStr" s="14">
        <is>
          <t>Cuire le roux blanc — Cuire très doucement à feu réduit sans arrêter de mélanger. Arrêter la cuisson lorsqu'il blanchit et devient mousseux — on dit alors qu'il « fleurit ».</t>
        </is>
      </c>
      <c r="E13" t="s" s="14">
        <v>113</v>
      </c>
      <c r="F13"/>
    </row>
    <row r="14">
      <c r="A14" t="s">
        <v>108</v>
      </c>
      <c r="B14">
        <v>4</v>
      </c>
      <c r="C14" t="s">
        <v>114</v>
      </c>
      <c r="D14" t="s" s="14">
        <v>115</v>
      </c>
      <c r="E14" t="s" s="14"/>
      <c r="F14"/>
    </row>
    <row r="15">
      <c r="A15" t="s">
        <v>116</v>
      </c>
      <c r="B15">
        <v>1</v>
      </c>
      <c r="C15"/>
      <c r="D15" t="inlineStr" s="14">
        <is>
          <t>Mise en place du poste de travail — Verifier les DLC, peser les denrees, selectionner le materiel necessaire. Laver et desinfecter le materiel et le poste de travail en suivant les protocoles.</t>
        </is>
      </c>
      <c r="E15" t="s" s="14"/>
      <c r="F15"/>
    </row>
    <row r="16">
      <c r="A16" t="s">
        <v>116</v>
      </c>
      <c r="B16">
        <v>2</v>
      </c>
      <c r="C16"/>
      <c r="D16" t="s" s="14">
        <v>117</v>
      </c>
      <c r="E16" t="s" s="14"/>
      <c r="F16"/>
    </row>
    <row r="17">
      <c r="A17" t="s">
        <v>116</v>
      </c>
      <c r="B17">
        <v>3</v>
      </c>
      <c r="C17"/>
      <c r="D17"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7" t="s" s="14"/>
      <c r="F17"/>
    </row>
    <row r="18">
      <c r="A18" t="s">
        <v>116</v>
      </c>
      <c r="B18">
        <v>4</v>
      </c>
      <c r="C18"/>
      <c r="D18" t="s" s="14">
        <v>118</v>
      </c>
      <c r="E18" t="s" s="14"/>
      <c r="F18"/>
    </row>
    <row r="19">
      <c r="A19" t="s">
        <v>116</v>
      </c>
      <c r="B19">
        <v>5</v>
      </c>
      <c r="C19"/>
      <c r="D19"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9" t="s" s="14"/>
      <c r="F1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3"/>
  <cols>
    <col min="1" max="1" width="22" customWidth="1"/>
    <col min="2" max="2" width="52" customWidth="1"/>
    <col min="3" max="3" width="14" customWidth="1"/>
    <col min="4" max="4" width="10" customWidth="1"/>
  </cols>
  <sheetData>
    <row r="1" customHeight="1" ht="24">
      <c r="A1" t="s" s="7">
        <v>119</v>
      </c>
      <c r="B1"/>
      <c r="C1"/>
      <c r="D1"/>
    </row>
    <row r="2">
      <c r="A2" t="str" s="15">
        <f>"GRO_CDC_093A · GRO.VIANDES · référence : "&amp;Besoins!B3&amp;" "&amp;Besoins!C3&amp;" · multiplicateur réglable sur la feuille ""Besoins"""</f>
        <v>GRO_CDC_093A · GRO.VIANDES · référence : 100 pc · multiplicateur réglable sur la feuille </v>
      </c>
      <c r="B2"/>
      <c r="C2"/>
      <c r="D2"/>
    </row>
    <row r="3">
      <c r="A3"/>
      <c r="B3"/>
      <c r="C3"/>
      <c r="D3"/>
    </row>
    <row r="4">
      <c r="A4" t="s" s="16">
        <v>120</v>
      </c>
      <c r="B4"/>
      <c r="C4"/>
      <c r="D4"/>
    </row>
    <row r="5">
      <c r="A5" t="s" s="17">
        <v>121</v>
      </c>
      <c r="B5" t="str" s="14">
        <f>Procedure!D2</f>
        <v>Mise en place du poste de travail — Verifiez les DLC, pesez les denrees, selectionnez le materiel necessaire. Lavez et desinfectez le materiel et le poste de travail en suivant les protocoles.</v>
      </c>
      <c r="C5"/>
      <c r="D5"/>
    </row>
    <row r="6">
      <c r="A6" t="s" s="17">
        <v>122</v>
      </c>
      <c r="B6" t="str" s="14">
        <f>Procedure!D3</f>
        <v>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v>
      </c>
      <c r="C6"/>
      <c r="D6"/>
    </row>
    <row r="7">
      <c r="A7"/>
      <c r="B7" t="str">
        <f>Besoins!B20</f>
        <v>VEAU (épaule sans os) semi-paré U.E. sous-vide</v>
      </c>
      <c r="C7" s="11">
        <f>Besoins!E20</f>
        <v>16</v>
      </c>
      <c r="D7" t="str">
        <f>Besoins!F20</f>
        <v>kg</v>
      </c>
    </row>
    <row r="8">
      <c r="A8"/>
      <c r="B8" t="s">
        <v>123</v>
      </c>
      <c r="C8" s="11">
        <f>'Besoins'!$B$2*0.1</f>
        <v>0.1</v>
      </c>
      <c r="D8" t="s">
        <v>37</v>
      </c>
    </row>
    <row r="9">
      <c r="A9"/>
      <c r="B9" t="s">
        <v>123</v>
      </c>
      <c r="C9" s="11">
        <f>'Besoins'!$B$2*2.3</f>
        <v>2.3</v>
      </c>
      <c r="D9" t="s">
        <v>37</v>
      </c>
    </row>
    <row r="10">
      <c r="A10" t="s" s="17">
        <v>124</v>
      </c>
      <c r="B10" t="str" s="14">
        <f>Procedure!D4</f>
        <v>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v>
      </c>
      <c r="C10"/>
      <c r="D10"/>
    </row>
    <row r="11">
      <c r="A11" t="s" s="17">
        <v>125</v>
      </c>
      <c r="B11" t="str" s="14">
        <f>Procedure!D5</f>
        <v>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v>
      </c>
      <c r="C11"/>
      <c r="D11"/>
    </row>
    <row r="12">
      <c r="A12"/>
      <c r="B12" t="str">
        <f>Besoins!B10</f>
        <v>Fond brun lié déshydraté</v>
      </c>
      <c r="C12" s="11">
        <f>Besoins!E10</f>
        <v>0.08</v>
      </c>
      <c r="D12" t="str">
        <f>Besoins!F10</f>
        <v>kg</v>
      </c>
    </row>
    <row r="13">
      <c r="A13"/>
      <c r="B13" t="s">
        <v>126</v>
      </c>
      <c r="C13" s="11">
        <f>'Besoins'!$B$2*0.073</f>
        <v>0.073</v>
      </c>
      <c r="D13" t="s">
        <v>37</v>
      </c>
    </row>
    <row r="14">
      <c r="A14"/>
      <c r="B14" t="s">
        <v>126</v>
      </c>
      <c r="C14" s="11">
        <f>'Besoins'!$B$2*0.073</f>
        <v>0.073</v>
      </c>
      <c r="D14" t="s">
        <v>37</v>
      </c>
    </row>
    <row r="15">
      <c r="A15" t="s" s="17">
        <v>127</v>
      </c>
      <c r="B15" t="str" s="14">
        <f>Procedure!D6</f>
        <v>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v>
      </c>
      <c r="C15"/>
      <c r="D15"/>
    </row>
    <row r="16">
      <c r="A16"/>
      <c r="B16" t="s">
        <v>128</v>
      </c>
      <c r="C16" s="11">
        <f>'Besoins'!$B$2*1.8</f>
        <v>1.8</v>
      </c>
      <c r="D16" t="s">
        <v>37</v>
      </c>
    </row>
    <row r="17">
      <c r="A17" t="s" s="17">
        <v>129</v>
      </c>
      <c r="B17" t="str" s="14">
        <f>Procedure!D7</f>
        <v>Preparer la garniture — Faites glacer a blanc les petits oignons grelots (voir la recette). Passez les champignons au four regle sur la position vapeur, pendant 2 minutes. Repartissez la garniture sur la viande decantee dans les 4 bacs. Couvrez et stockez au chaud.</v>
      </c>
      <c r="C17"/>
      <c r="D17"/>
    </row>
    <row r="18">
      <c r="A18"/>
      <c r="B18" t="s">
        <v>130</v>
      </c>
      <c r="C18" s="11">
        <f>'Besoins'!$B$2*75</f>
        <v>75</v>
      </c>
      <c r="D18" t="s">
        <v>24</v>
      </c>
    </row>
    <row r="19">
      <c r="A19"/>
      <c r="B19" t="s">
        <v>130</v>
      </c>
      <c r="C19" s="11">
        <f>'Besoins'!$B$2*75</f>
        <v>75</v>
      </c>
      <c r="D19" t="s">
        <v>24</v>
      </c>
    </row>
    <row r="20">
      <c r="A20"/>
      <c r="B20" t="s">
        <v>123</v>
      </c>
      <c r="C20" s="11">
        <f>'Besoins'!$B$2*0.1</f>
        <v>0.1</v>
      </c>
      <c r="D20" t="s">
        <v>37</v>
      </c>
    </row>
    <row r="21">
      <c r="A21"/>
      <c r="B21" t="s">
        <v>123</v>
      </c>
      <c r="C21" s="11">
        <f>'Besoins'!$B$2*2.3</f>
        <v>2.3</v>
      </c>
      <c r="D21" t="s">
        <v>37</v>
      </c>
    </row>
    <row r="22">
      <c r="A22" t="s" s="17">
        <v>131</v>
      </c>
      <c r="B22" t="str" s="14">
        <f>Procedure!D8</f>
        <v>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v>
      </c>
      <c r="C22"/>
      <c r="D22"/>
    </row>
    <row r="23">
      <c r="A23"/>
      <c r="B23" t="str">
        <f>Besoins!B12</f>
        <v>Glace de viande</v>
      </c>
      <c r="C23" s="11">
        <f>Besoins!E12</f>
        <v>0.1</v>
      </c>
      <c r="D23" t="str">
        <f>Besoins!F12</f>
        <v>kg</v>
      </c>
    </row>
    <row r="24">
      <c r="A24"/>
      <c r="B24" t="str">
        <f>Besoins!B15</f>
        <v>Crème fraîche épaisse 30% MG</v>
      </c>
      <c r="C24" s="11">
        <f>Besoins!E15</f>
        <v>3</v>
      </c>
      <c r="D24" t="str">
        <f>Besoins!F15</f>
        <v>lt</v>
      </c>
    </row>
    <row r="25">
      <c r="A25"/>
      <c r="B25" t="str">
        <f>Besoins!B16</f>
        <v>Jaune d'oeuf liquide pasteurisé</v>
      </c>
      <c r="C25" s="11">
        <f>Besoins!E16</f>
        <v>1</v>
      </c>
      <c r="D25" t="str">
        <f>Besoins!F16</f>
        <v>lt</v>
      </c>
    </row>
    <row r="26">
      <c r="A26"/>
      <c r="B26" t="str">
        <f>Besoins!B8</f>
        <v>Noix de muscade moulue</v>
      </c>
      <c r="C26" s="11">
        <f>Besoins!E8</f>
        <v>0.003</v>
      </c>
      <c r="D26" t="str">
        <f>Besoins!F8</f>
        <v>kg</v>
      </c>
    </row>
    <row r="27">
      <c r="A27"/>
      <c r="B27" t="str">
        <f>Besoins!B9</f>
        <v>Poivre blanc moulu</v>
      </c>
      <c r="C27" s="11">
        <f>Besoins!E9</f>
        <v>0.007</v>
      </c>
      <c r="D27" t="str">
        <f>Besoins!F9</f>
        <v>kg</v>
      </c>
    </row>
    <row r="28">
      <c r="A28" t="s" s="17">
        <v>132</v>
      </c>
      <c r="B28" t="str" s="14">
        <f>Procedure!D9</f>
        <v>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v>
      </c>
      <c r="C28"/>
      <c r="D28"/>
    </row>
    <row r="29">
      <c r="A29" t="s" s="17">
        <v>133</v>
      </c>
      <c r="B29" t="str" s="14">
        <f>Procedure!D10</f>
        <v>Dresser et servir — Servez deux morceaux de viande par assiette. Mettez la garniture si possible sur la viande. Nappez de sauce. Accompagnez de riz creole.</v>
      </c>
      <c r="C29"/>
      <c r="D29"/>
    </row>
    <row r="30">
      <c r="A30"/>
      <c r="B30"/>
      <c r="C30"/>
      <c r="D30"/>
    </row>
    <row r="31">
      <c r="A31" t="s" s="16">
        <v>134</v>
      </c>
      <c r="B31"/>
      <c r="C31"/>
      <c r="D31"/>
    </row>
    <row r="32">
      <c r="A32" t="s" s="17">
        <v>121</v>
      </c>
      <c r="B32" t="str" s="14">
        <f>"[METTRE EN PLACE] "&amp;Procedure!D11</f>
        <v>[METTRE EN PLACE] Mettre en place — Peser, mesurer et contrôler les denrées. Tamiser la farine. Découper le beurre en parcelles.</v>
      </c>
      <c r="C32"/>
      <c r="D32"/>
    </row>
    <row r="33">
      <c r="A33"/>
      <c r="B33" t="str">
        <f>Besoins!B13</f>
        <v>Beurre de cuisine bloc 10 kg</v>
      </c>
      <c r="C33" s="11">
        <f>Besoins!E13</f>
        <v>0.9</v>
      </c>
      <c r="D33" t="str">
        <f>Besoins!F13</f>
        <v>kg</v>
      </c>
    </row>
    <row r="34">
      <c r="A34"/>
      <c r="B34" t="str">
        <f>Besoins!B7</f>
        <v>farine de blé tamisée type 55</v>
      </c>
      <c r="C34" s="11">
        <f>Besoins!E7</f>
        <v>0.9</v>
      </c>
      <c r="D34" t="str">
        <f>Besoins!F7</f>
        <v>kg</v>
      </c>
    </row>
    <row r="35">
      <c r="A35" t="s" s="17">
        <v>122</v>
      </c>
      <c r="B35"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5"/>
      <c r="D35"/>
    </row>
    <row r="36">
      <c r="A36"/>
      <c r="B36" t="str">
        <f>Besoins!B13</f>
        <v>Beurre de cuisine bloc 10 kg</v>
      </c>
      <c r="C36" s="11">
        <f>Besoins!E13</f>
        <v>0.9</v>
      </c>
      <c r="D36" t="str">
        <f>Besoins!F13</f>
        <v>kg</v>
      </c>
    </row>
    <row r="37">
      <c r="A37"/>
      <c r="B37" t="str">
        <f>Besoins!B7</f>
        <v>farine de blé tamisée type 55</v>
      </c>
      <c r="C37" s="11">
        <f>Besoins!E7</f>
        <v>0.9</v>
      </c>
      <c r="D37" t="str">
        <f>Besoins!F7</f>
        <v>kg</v>
      </c>
    </row>
    <row r="38">
      <c r="A38" t="s" s="17">
        <v>124</v>
      </c>
      <c r="B38" t="str" s="14">
        <f>"[RÉDUIRE] "&amp;Procedure!D13</f>
        <v>[RÉDUIRE] Cuire le roux blanc — Cuire très doucement à feu réduit sans arrêter de mélanger. Arrêter la cuisson lorsqu'il blanchit et devient mousseux — on dit alors qu'il « fleurit ».</v>
      </c>
      <c r="C38"/>
      <c r="D38"/>
    </row>
    <row r="39">
      <c r="A39"/>
      <c r="B39" t="str" s="18">
        <f>"ℹ "&amp;Procedure!E13</f>
        <v>ℹ</v>
      </c>
      <c r="C39"/>
      <c r="D39"/>
    </row>
    <row r="40">
      <c r="A40" t="s" s="17">
        <v>125</v>
      </c>
      <c r="B40" t="str" s="14">
        <f>"[REFROIDIR] "&amp;Procedure!D14</f>
        <v>[REFROIDIR] Refroidir rapidement — Retirer la sauteuse du feu. Si nécessaire, plonger le fond dans une plaque d'eau froide pour stopper la cuisson.</v>
      </c>
      <c r="C40"/>
      <c r="D40"/>
    </row>
    <row r="41">
      <c r="A41"/>
      <c r="B41"/>
      <c r="C41"/>
      <c r="D41"/>
    </row>
    <row r="42">
      <c r="A42" t="s" s="16">
        <v>135</v>
      </c>
      <c r="B42"/>
      <c r="C42"/>
      <c r="D42"/>
    </row>
    <row r="43">
      <c r="A43" t="s" s="17">
        <v>121</v>
      </c>
      <c r="B43" t="str" s="14">
        <f>Procedure!D15</f>
        <v>Mise en place du poste de travail — Verifier les DLC, peser les denrees, selectionner le materiel necessaire. Laver et desinfecter le materiel et le poste de travail en suivant les protocoles.</v>
      </c>
      <c r="C43"/>
      <c r="D43"/>
    </row>
    <row r="44">
      <c r="A44" t="s" s="17">
        <v>122</v>
      </c>
      <c r="B44" t="str" s="14">
        <f>Procedure!D16</f>
        <v>Preparations preliminaires — Deconditionner les petits oignons grelots suivant la procedure. Dans une calotte, faire fondre le beurre.</v>
      </c>
      <c r="C44"/>
      <c r="D44"/>
    </row>
    <row r="45">
      <c r="A45"/>
      <c r="B45" t="s">
        <v>136</v>
      </c>
      <c r="C45" s="11">
        <f>'Besoins'!$B$2*3</f>
        <v>3</v>
      </c>
      <c r="D45" t="s">
        <v>37</v>
      </c>
    </row>
    <row r="46">
      <c r="A46"/>
      <c r="B46" t="s">
        <v>137</v>
      </c>
      <c r="C46" s="11">
        <f>'Besoins'!$B$2*0.15</f>
        <v>0.15</v>
      </c>
      <c r="D46" t="s">
        <v>37</v>
      </c>
    </row>
    <row r="47">
      <c r="A47" t="s" s="17">
        <v>124</v>
      </c>
      <c r="B47" t="str" s="14">
        <f>Procedure!D17</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7"/>
      <c r="D47"/>
    </row>
    <row r="48">
      <c r="A48"/>
      <c r="B48" t="s">
        <v>138</v>
      </c>
      <c r="C48" s="11">
        <f>'Besoins'!$B$2*0.075</f>
        <v>0.075</v>
      </c>
      <c r="D48" t="s">
        <v>37</v>
      </c>
    </row>
    <row r="49">
      <c r="A49"/>
      <c r="B49" t="s">
        <v>126</v>
      </c>
      <c r="C49" s="11">
        <f>'Besoins'!$B$2*0.0075</f>
        <v>0.0075</v>
      </c>
      <c r="D49" t="s">
        <v>37</v>
      </c>
    </row>
    <row r="50">
      <c r="A50" t="s" s="17">
        <v>125</v>
      </c>
      <c r="B50" t="str" s="14">
        <f>Procedure!D18</f>
        <v>Decanter — Debarrasser delicatement les petits oignons directement sur le plat a garnir, ou bien reserver dans le bac de cuisson en attente d'utilisation.</v>
      </c>
      <c r="C50"/>
      <c r="D50"/>
    </row>
    <row r="51">
      <c r="A51" t="s" s="17">
        <v>127</v>
      </c>
      <c r="B51" t="str" s="14">
        <f>Procedure!D19</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51"/>
      <c r="D51"/>
    </row>
    <row r="52">
      <c r="A52"/>
      <c r="B52"/>
      <c r="C52"/>
      <c r="D52"/>
    </row>
    <row r="53">
      <c r="A53" t="s" s="19">
        <v>21</v>
      </c>
      <c r="B53"/>
      <c r="C53"/>
      <c r="D53"/>
    </row>
  </sheetData>
  <sheetProtection sheet="1" formatRows="0" formatColumns="0"/>
  <mergeCells count="25">
    <mergeCell ref="A1:D1"/>
    <mergeCell ref="A2:D2"/>
    <mergeCell ref="A4:D4"/>
    <mergeCell ref="B5:D5"/>
    <mergeCell ref="B6:D6"/>
    <mergeCell ref="B10:D10"/>
    <mergeCell ref="B11:D11"/>
    <mergeCell ref="B15:D15"/>
    <mergeCell ref="B17:D17"/>
    <mergeCell ref="B22:D22"/>
    <mergeCell ref="B28:D28"/>
    <mergeCell ref="B29:D29"/>
    <mergeCell ref="A31:D31"/>
    <mergeCell ref="B32:D32"/>
    <mergeCell ref="B35:D35"/>
    <mergeCell ref="B38:D38"/>
    <mergeCell ref="B39:D39"/>
    <mergeCell ref="B40:D40"/>
    <mergeCell ref="A42:D42"/>
    <mergeCell ref="B43:D43"/>
    <mergeCell ref="B44:D44"/>
    <mergeCell ref="B47:D47"/>
    <mergeCell ref="B50:D50"/>
    <mergeCell ref="B51:D51"/>
    <mergeCell ref="A53:D5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2026-09-15T20:23:40Z</dcterms:created>
  <dc:title>BLANQUETTE DE VEAU A L'ANCIENNE</dc:title>
  <dc:subject/>
  <dc:creator>CUIS.web</dc:creator>
  <cp:lastModifiedBy/>
  <cp:keywords/>
  <dc:description>Export automatique — moteur récursif d'origine : Bernard Vandendaele</dc:description>
  <cp:category/>
  <dc:language>en-US</dc:language>
  <dcterms:modified xsi:type="dcterms:W3CDTF">2026-09-15T20:23:40Z</dcterms:modified>
  <cp:revision>1</cp:revision>
</cp:coreProperties>
</file>