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<sst xmlns="http://schemas.openxmlformats.org/spreadsheetml/2006/main" count="89" uniqueCount="89">
  <si>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</si>
  <si>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</si>
  <si>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</si>
  <si>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</si>
  <si>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</si>
  <si>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</si>
  <si>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</si>
  <si>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</si>
  <si>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</si>
  <si>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</si>
  <si>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</si>
  <si>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</si>
  <si>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</si>
  <si>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</si>
  <si>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</si>
  <si>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</si>
  <si>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</si>
  <si>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</si>
  <si>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</si>
  <si>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</si>
  <si>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</si>
  <si>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</si>
  <si>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</si>
  <si>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</si>
  <si>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00000049</t>
  </si>
  <si>
    <t>CREME FRAOECHE</t>
  </si>
  <si>
    <t>Produits frais</t>
  </si>
  <si>
    <t>00000055</t>
  </si>
  <si>
    <t>MASCARPONE</t>
  </si>
  <si>
    <t>Produits laitiers</t>
  </si>
  <si>
    <t>00000047</t>
  </si>
  <si>
    <t>OEUF A3 (PRIX)</t>
  </si>
  <si>
    <t>00000061</t>
  </si>
  <si>
    <t>EAU</t>
  </si>
  <si>
    <t>Matières diverses (à trier)</t>
  </si>
  <si>
    <t>00000012</t>
  </si>
  <si>
    <t>CACAO</t>
  </si>
  <si>
    <t>Chocolats et cacao</t>
  </si>
  <si>
    <t>00000092</t>
  </si>
  <si>
    <t>papier silicone</t>
  </si>
  <si>
    <t>Petit matériel hôtellier</t>
  </si>
  <si>
    <t>00000003</t>
  </si>
  <si>
    <t>SUCRE (S2)</t>
  </si>
  <si>
    <t>Sucres Mat. prem.</t>
  </si>
  <si>
    <t>Total</t>
  </si>
  <si>
    <t>Recette</t>
  </si>
  <si>
    <t>#</t>
  </si>
  <si>
    <t>Verbe</t>
  </si>
  <si>
    <t>Étape</t>
  </si>
  <si>
    <t>Précision technique</t>
  </si>
  <si>
    <t>Durée</t>
  </si>
  <si>
    <t>TIRAMISSU (gastro)</t>
  </si>
  <si>
    <t>CRÈME MASCARPONE(B)</t>
  </si>
  <si>
    <t>Biscuit cuillère Feuilles(Gastro)</t>
  </si>
  <si>
    <t>BISCUIT CUILLÈRE</t>
  </si>
  <si>
    <t>PUNCH CAFé</t>
  </si>
  <si>
    <t>Niveau</t>
  </si>
  <si>
    <t>Composant</t>
  </si>
  <si>
    <t>Type</t>
  </si>
  <si>
    <t>Quantité (× multiplicateur, voir feuille Besoins)</t>
  </si>
  <si>
    <t>recette</t>
  </si>
  <si>
    <t xml:space="preserve">    ↳ CRÈME MASCARPONE(B)</t>
  </si>
  <si>
    <t xml:space="preserve">        ↳ CREME FRAOECHE</t>
  </si>
  <si>
    <t>matiere</t>
  </si>
  <si>
    <t xml:space="preserve">        ↳ MASCARPONE</t>
  </si>
  <si>
    <t xml:space="preserve">        ↳ JAUNE D'OEUF (P) (conv.)</t>
  </si>
  <si>
    <t>conversion</t>
  </si>
  <si>
    <t xml:space="preserve">        ↳ GELATINE EN FEUILLES (P) (conv.)</t>
  </si>
  <si>
    <t xml:space="preserve">        ↳ BLANC D'OEUF (P) (conv.)</t>
  </si>
  <si>
    <t xml:space="preserve">        ↳ SUCRE (S2)</t>
  </si>
  <si>
    <t xml:space="preserve">    ↳ Biscuit cuillère Feuilles(Gastro)</t>
  </si>
  <si>
    <t xml:space="preserve">        ↳ BISCUIT CUILLÈRE</t>
  </si>
  <si>
    <t xml:space="preserve">            ↳ BLANC D'OEUF (P) (conv.)</t>
  </si>
  <si>
    <t xml:space="preserve">            ↳ SUCRE (S2)</t>
  </si>
  <si>
    <t xml:space="preserve">            ↳ JAUNE D'OEUF (P) (conv.)</t>
  </si>
  <si>
    <t xml:space="preserve">            ↳ FARINE (FLEUR DE FROMENT)</t>
  </si>
  <si>
    <t xml:space="preserve">        ↳ papier silicone</t>
  </si>
  <si>
    <t xml:space="preserve">    ↳ PUNCH CAFé</t>
  </si>
  <si>
    <t xml:space="preserve">        ↳ ESSENCE DE CAF</t>
  </si>
  <si>
    <t xml:space="preserve">        ↳ AMARETO</t>
  </si>
  <si>
    <t xml:space="preserve">        ↳ EAU</t>
  </si>
  <si>
    <t xml:space="preserve">    ↳ CACAO</t>
  </si>
  <si>
    <t>Fiche technique — TIRAMISSU (gastro)</t>
  </si>
  <si>
    <t>TIRAMISSU (gastro)  00001125</t>
  </si>
  <si>
    <t>↳ CRÈME MASCARPONE(B)  00000130</t>
  </si>
  <si>
    <t>↳ Biscuit cuillère Feuilles(Gastro)  00001126</t>
  </si>
  <si>
    <t>↳ BISCUIT CUILLÈRE  00000857</t>
  </si>
  <si>
    <t>↳ PUNCH CAFé  00000131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</si>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</sst>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35</v>
      </c>
      <c r="C3" t="s" s="5">
        <v>3</v>
      </c>
      <c r="D3"/>
      <c r="E3"/>
      <c r="F3"/>
    </row>
    <row r="4">
      <c r="A4" t="s">
        <v>4</v>
      </c>
      <c r="B4" s="6">
        <f>$B$2*B3</f>
        <v>35</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0.125</v>
      </c>
      <c r="E7" s="6">
        <f>D7*$B$2</f>
        <v>0.125</v>
      </c>
      <c r="F7" t="s">
        <v>15</v>
      </c>
      <c r="G7" s="9">
        <f>E7*8.7117142857</f>
        <v>1.088964</v>
      </c>
    </row>
    <row r="8">
      <c r="A8" t="s" s="8">
        <v>16</v>
      </c>
      <c r="B8" t="s">
        <v>17</v>
      </c>
      <c r="C8" t="s">
        <v>18</v>
      </c>
      <c r="D8" s="4">
        <v>0.125</v>
      </c>
      <c r="E8" s="6">
        <f>D8*$B$2</f>
        <v>0.125</v>
      </c>
      <c r="F8" t="s">
        <v>15</v>
      </c>
      <c r="G8" s="9">
        <f>E8*8.6763</f>
        <v>1.084538</v>
      </c>
    </row>
    <row r="9">
      <c r="A9" t="s" s="8">
        <v>19</v>
      </c>
      <c r="B9" t="s">
        <v>20</v>
      </c>
      <c r="C9" t="s">
        <v>18</v>
      </c>
      <c r="D9" s="4">
        <v>0.2</v>
      </c>
      <c r="E9" s="6">
        <f>D9*$B$2</f>
        <v>0.2</v>
      </c>
      <c r="F9" t="s">
        <v>21</v>
      </c>
      <c r="G9" s="9">
        <f>E9*0.022064</f>
        <v>0.004413</v>
      </c>
    </row>
    <row r="10">
      <c r="A10" t="s" s="8">
        <v>22</v>
      </c>
      <c r="B10" t="s">
        <v>23</v>
      </c>
      <c r="C10" t="s">
        <v>18</v>
      </c>
      <c r="D10" s="4">
        <v>10</v>
      </c>
      <c r="E10" s="6">
        <f>D10*$B$2</f>
        <v>10</v>
      </c>
      <c r="F10" t="s">
        <v>21</v>
      </c>
      <c r="G10" s="9">
        <f>E10*16.0945</f>
        <v>160.945</v>
      </c>
    </row>
    <row r="11">
      <c r="A11" t="s" s="8">
        <v>24</v>
      </c>
      <c r="B11" t="s">
        <v>25</v>
      </c>
      <c r="C11" t="s">
        <v>26</v>
      </c>
      <c r="D11" s="4">
        <v>0.75</v>
      </c>
      <c r="E11" s="6">
        <f>D11*$B$2</f>
        <v>0.75</v>
      </c>
      <c r="F11" t="s">
        <v>15</v>
      </c>
      <c r="G11" s="9">
        <f>E11*2.5335</f>
        <v>1.900125</v>
      </c>
    </row>
    <row r="12">
      <c r="A12" t="s" s="8">
        <v>27</v>
      </c>
      <c r="B12" t="s">
        <v>28</v>
      </c>
      <c r="C12" t="s">
        <v>29</v>
      </c>
      <c r="D12" s="4">
        <v>1</v>
      </c>
      <c r="E12" s="6">
        <f>D12*$B$2</f>
        <v>1</v>
      </c>
      <c r="F12" t="s">
        <v>21</v>
      </c>
      <c r="G12" s="9">
        <f>E12*6.6256</f>
        <v>6.6256</v>
      </c>
    </row>
    <row r="13">
      <c r="A13" t="s" s="8">
        <v>30</v>
      </c>
      <c r="B13" t="s">
        <v>31</v>
      </c>
      <c r="C13" t="s">
        <v>29</v>
      </c>
      <c r="D13" s="4">
        <v>18</v>
      </c>
      <c r="E13" s="6">
        <f>D13*$B$2</f>
        <v>18</v>
      </c>
      <c r="F13" t="s">
        <v>3</v>
      </c>
      <c r="G13" s="9">
        <f>E13*0.27</f>
        <v>4.86</v>
      </c>
    </row>
    <row r="14">
      <c r="A14" t="s" s="8">
        <v>32</v>
      </c>
      <c r="B14" t="s">
        <v>33</v>
      </c>
      <c r="C14" t="s">
        <v>34</v>
      </c>
      <c r="D14" s="4">
        <v>0.25</v>
      </c>
      <c r="E14" s="6">
        <f>D14*$B$2</f>
        <v>0.25</v>
      </c>
      <c r="F14" t="s">
        <v>15</v>
      </c>
      <c r="G14" s="9">
        <f>E14*0.003</f>
        <v>0.00075</v>
      </c>
    </row>
    <row r="15">
      <c r="A15" t="s" s="8">
        <v>35</v>
      </c>
      <c r="B15" t="s">
        <v>36</v>
      </c>
      <c r="C15" t="s">
        <v>37</v>
      </c>
      <c r="D15" s="4">
        <v>0.06</v>
      </c>
      <c r="E15" s="6">
        <f>D15*$B$2</f>
        <v>0.06</v>
      </c>
      <c r="F15" t="s">
        <v>21</v>
      </c>
      <c r="G15" s="9">
        <f>E15*5.6396</f>
        <v>0.338376</v>
      </c>
    </row>
    <row r="16">
      <c r="A16" t="s" s="8">
        <v>38</v>
      </c>
      <c r="B16" t="s">
        <v>39</v>
      </c>
      <c r="C16" t="s">
        <v>40</v>
      </c>
      <c r="D16" s="4">
        <v>2</v>
      </c>
      <c r="E16" s="6">
        <f>D16*$B$2</f>
        <v>2</v>
      </c>
      <c r="F16" t="s">
        <v>3</v>
      </c>
      <c r="G16" s="9">
        <f>E16*0.0632128</f>
        <v>0.126426</v>
      </c>
    </row>
    <row r="17">
      <c r="A17" t="s" s="8">
        <v>41</v>
      </c>
      <c r="B17" t="s">
        <v>42</v>
      </c>
      <c r="C17" t="s">
        <v>43</v>
      </c>
      <c r="D17" s="4">
        <v>0.6</v>
      </c>
      <c r="E17" s="6">
        <f>D17*$B$2</f>
        <v>0.6</v>
      </c>
      <c r="F17" t="s">
        <v>21</v>
      </c>
      <c r="G17" s="9">
        <f>E17*0.95</f>
        <v>0.57</v>
      </c>
    </row>
    <row r="18">
      <c r="A18"/>
      <c r="B18"/>
      <c r="C18"/>
      <c r="D18"/>
      <c r="E18"/>
      <c r="F18" t="s" s="10">
        <v>44</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c r="C2"/>
      <c r="D2"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2"/>
      <c r="F2"/>
    </row>
    <row r="3">
      <c r="A3" t="s">
        <v>52</v>
      </c>
      <c r="B3"/>
      <c r="C3"/>
      <c r="D3"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53</v>
      </c>
      <c r="B4"/>
      <c r="C4"/>
      <c r="D4"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54</v>
      </c>
      <c r="B5"/>
      <c r="C5"/>
      <c r="D5"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55</v>
      </c>
      <c r="B6"/>
      <c r="C6"/>
      <c r="D6" t="inlineStr" s="12">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51</v>
      </c>
      <c r="C2" t="s">
        <v>60</v>
      </c>
      <c r="D2" s="6">
        <f>'Besoins'!$B$2*35</f>
        <v>35</v>
      </c>
      <c r="E2" t="s">
        <v>3</v>
      </c>
    </row>
    <row r="3">
      <c r="A3">
        <v>1</v>
      </c>
      <c r="B3" t="s">
        <v>61</v>
      </c>
      <c r="C3" t="s">
        <v>60</v>
      </c>
      <c r="D3" s="6">
        <f>'Besoins'!$B$2*2.6</f>
        <v>2.6</v>
      </c>
      <c r="E3" t="s">
        <v>21</v>
      </c>
    </row>
    <row r="4">
      <c r="A4">
        <v>2</v>
      </c>
      <c r="B4" t="s">
        <v>62</v>
      </c>
      <c r="C4" t="s">
        <v>63</v>
      </c>
      <c r="D4" s="6">
        <f>'Besoins'!$B$2*0.75</f>
        <v>0.75</v>
      </c>
      <c r="E4" t="s">
        <v>15</v>
      </c>
    </row>
    <row r="5">
      <c r="A5">
        <v>2</v>
      </c>
      <c r="B5" t="s">
        <v>64</v>
      </c>
      <c r="C5" t="s">
        <v>63</v>
      </c>
      <c r="D5" s="6">
        <f>'Besoins'!$B$2*1</f>
        <v>1</v>
      </c>
      <c r="E5" t="s">
        <v>21</v>
      </c>
    </row>
    <row r="6">
      <c r="A6">
        <v>2</v>
      </c>
      <c r="B6" t="s">
        <v>65</v>
      </c>
      <c r="C6" t="s">
        <v>66</v>
      </c>
      <c r="D6" s="6">
        <f>'Besoins'!$B$2*10</f>
        <v>10</v>
      </c>
      <c r="E6" t="s">
        <v>3</v>
      </c>
    </row>
    <row r="7">
      <c r="A7">
        <v>2</v>
      </c>
      <c r="B7" t="s">
        <v>67</v>
      </c>
      <c r="C7" t="s">
        <v>66</v>
      </c>
      <c r="D7" s="6">
        <f>'Besoins'!$B$2*10</f>
        <v>10</v>
      </c>
      <c r="E7" t="s">
        <v>3</v>
      </c>
    </row>
    <row r="8">
      <c r="A8">
        <v>2</v>
      </c>
      <c r="B8" t="s">
        <v>68</v>
      </c>
      <c r="C8" t="s">
        <v>66</v>
      </c>
      <c r="D8" s="6">
        <f>'Besoins'!$B$2*10</f>
        <v>10</v>
      </c>
      <c r="E8" t="s">
        <v>3</v>
      </c>
    </row>
    <row r="9">
      <c r="A9">
        <v>2</v>
      </c>
      <c r="B9" t="s">
        <v>69</v>
      </c>
      <c r="C9" t="s">
        <v>63</v>
      </c>
      <c r="D9" s="6">
        <f>'Besoins'!$B$2*0.4</f>
        <v>0.4</v>
      </c>
      <c r="E9" t="s">
        <v>21</v>
      </c>
    </row>
    <row r="10">
      <c r="A10">
        <v>1</v>
      </c>
      <c r="B10" t="s">
        <v>70</v>
      </c>
      <c r="C10" t="s">
        <v>60</v>
      </c>
      <c r="D10" s="6">
        <f>'Besoins'!$B$2*2</f>
        <v>2</v>
      </c>
      <c r="E10" t="s">
        <v>3</v>
      </c>
    </row>
    <row r="11">
      <c r="A11">
        <v>2</v>
      </c>
      <c r="B11" t="s">
        <v>71</v>
      </c>
      <c r="C11" t="s">
        <v>60</v>
      </c>
      <c r="D11" s="6">
        <f>'Besoins'!$B$2*0.84</f>
        <v>0.84</v>
      </c>
      <c r="E11" t="s">
        <v>21</v>
      </c>
    </row>
    <row r="12">
      <c r="A12">
        <v>3</v>
      </c>
      <c r="B12" t="s">
        <v>72</v>
      </c>
      <c r="C12" t="s">
        <v>66</v>
      </c>
      <c r="D12" s="6">
        <f>'Besoins'!$B$2*8</f>
        <v>8</v>
      </c>
      <c r="E12" t="s">
        <v>3</v>
      </c>
    </row>
    <row r="13">
      <c r="A13">
        <v>3</v>
      </c>
      <c r="B13" t="s">
        <v>73</v>
      </c>
      <c r="C13" t="s">
        <v>63</v>
      </c>
      <c r="D13" s="6">
        <f>'Besoins'!$B$2*0.2</f>
        <v>0.2</v>
      </c>
      <c r="E13" t="s">
        <v>21</v>
      </c>
    </row>
    <row r="14">
      <c r="A14">
        <v>3</v>
      </c>
      <c r="B14" t="s">
        <v>74</v>
      </c>
      <c r="C14" t="s">
        <v>66</v>
      </c>
      <c r="D14" s="6">
        <f>'Besoins'!$B$2*8</f>
        <v>8</v>
      </c>
      <c r="E14" t="s">
        <v>3</v>
      </c>
    </row>
    <row r="15">
      <c r="A15">
        <v>3</v>
      </c>
      <c r="B15" t="s">
        <v>75</v>
      </c>
      <c r="C15" t="s">
        <v>63</v>
      </c>
      <c r="D15" s="6">
        <f>'Besoins'!$B$2*0.2</f>
        <v>0.2</v>
      </c>
      <c r="E15" t="s">
        <v>21</v>
      </c>
    </row>
    <row r="16">
      <c r="A16">
        <v>2</v>
      </c>
      <c r="B16" t="s">
        <v>76</v>
      </c>
      <c r="C16" t="s">
        <v>63</v>
      </c>
      <c r="D16" s="6">
        <f>'Besoins'!$B$2*2</f>
        <v>2</v>
      </c>
      <c r="E16" t="s">
        <v>3</v>
      </c>
    </row>
    <row r="17">
      <c r="A17">
        <v>1</v>
      </c>
      <c r="B17" t="s">
        <v>77</v>
      </c>
      <c r="C17" t="s">
        <v>60</v>
      </c>
      <c r="D17" s="6">
        <f>'Besoins'!$B$2*0.5</f>
        <v>0.5</v>
      </c>
      <c r="E17" t="s">
        <v>15</v>
      </c>
    </row>
    <row r="18">
      <c r="A18">
        <v>2</v>
      </c>
      <c r="B18" t="s">
        <v>78</v>
      </c>
      <c r="C18" t="s">
        <v>63</v>
      </c>
      <c r="D18" s="6">
        <f>'Besoins'!$B$2*0.125</f>
        <v>0.125</v>
      </c>
      <c r="E18" t="s">
        <v>15</v>
      </c>
    </row>
    <row r="19">
      <c r="A19">
        <v>2</v>
      </c>
      <c r="B19" t="s">
        <v>79</v>
      </c>
      <c r="C19" t="s">
        <v>63</v>
      </c>
      <c r="D19" s="6">
        <f>'Besoins'!$B$2*0.125</f>
        <v>0.125</v>
      </c>
      <c r="E19" t="s">
        <v>15</v>
      </c>
    </row>
    <row r="20">
      <c r="A20">
        <v>2</v>
      </c>
      <c r="B20" t="s">
        <v>80</v>
      </c>
      <c r="C20" t="s">
        <v>63</v>
      </c>
      <c r="D20" s="6">
        <f>'Besoins'!$B$2*0.25</f>
        <v>0.25</v>
      </c>
      <c r="E20" t="s">
        <v>15</v>
      </c>
    </row>
    <row r="21">
      <c r="A21">
        <v>1</v>
      </c>
      <c r="B21" t="s">
        <v>81</v>
      </c>
      <c r="C21" t="s">
        <v>63</v>
      </c>
      <c r="D21" s="6">
        <f>'Besoins'!$B$2*0.06</f>
        <v>0.06</v>
      </c>
      <c r="E21" t="s">
        <v>21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2">
        <v>82</v>
      </c>
      <c r="B1"/>
      <c r="C1"/>
      <c r="D1"/>
    </row>
    <row r="2">
      <c r="A2" t="str" s="13">
        <f>"00001125 · PAT.GATEAUX · référence : "&amp;Besoins!B3&amp;" "&amp;Besoins!C3&amp;" · multiplicateur réglable sur la feuille ""Besoins"""</f>
        <v>00001125 · PAT.GATEAUX · référence : 35 pc · multiplicateur réglable sur la feuille </v>
      </c>
      <c r="B2"/>
      <c r="C2"/>
      <c r="D2"/>
    </row>
    <row r="3">
      <c r="A3"/>
      <c r="B3"/>
      <c r="C3"/>
      <c r="D3"/>
    </row>
    <row r="4">
      <c r="A4" t="s" s="14">
        <v>83</v>
      </c>
      <c r="B4"/>
      <c r="C4"/>
      <c r="D4"/>
    </row>
    <row r="5">
      <c r="A5"/>
      <c r="B5"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5"/>
      <c r="D5"/>
    </row>
    <row r="6">
      <c r="A6"/>
      <c r="B6"/>
      <c r="C6"/>
      <c r="D6"/>
    </row>
    <row r="7">
      <c r="A7" t="s" s="14">
        <v>84</v>
      </c>
      <c r="B7"/>
      <c r="C7"/>
      <c r="D7"/>
    </row>
    <row r="8">
      <c r="A8"/>
      <c r="B8"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4">
        <v>85</v>
      </c>
      <c r="B10"/>
      <c r="C10"/>
      <c r="D10"/>
    </row>
    <row r="11">
      <c r="A11"/>
      <c r="B11"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4">
        <v>86</v>
      </c>
      <c r="B13"/>
      <c r="C13"/>
      <c r="D13"/>
    </row>
    <row r="14">
      <c r="A14"/>
      <c r="B14"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4">
        <v>87</v>
      </c>
      <c r="B16"/>
      <c r="C16"/>
      <c r="D16"/>
    </row>
    <row r="17">
      <c r="A17"/>
      <c r="B17" t="inlineStr" s="15">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88</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2026-08-01T02:38:51Z</dcterms:created>
  <dc:title>TIRAMISSU (gastro)</dc:title>
  <dc:subject/>
  <dc:creator>CUIS.web</dc:creator>
  <cp:lastModifiedBy/>
  <cp:keywords/>
  <dc:description>Export automatique — moteur récursif d'origine : Bernard Vandendaele</dc:description>
  <cp:category/>
  <dc:language>en-US</dc:language>
  <dcterms:modified xsi:type="dcterms:W3CDTF">2026-08-01T02:38:51Z</dcterms:modified>
  <cp:revision>1</cp:revision>
</cp:coreProperties>
</file>