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<sst xmlns="http://schemas.openxmlformats.org/spreadsheetml/2006/main" count="74" uniqueCount="74">
  <si>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</si>
  <si>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</si>
  <si>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</si>
  <si>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</si>
  <si>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</si>
  <si>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</si>
  <si>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</si>
  <si>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</si>
  <si>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</si>
  <si>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</si>
  <si>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</si>
  <si>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</si>
  <si>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</si>
  <si>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</si>
  <si>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</si>
  <si>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</si>
  <si>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</si>
  <si>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</si>
  <si>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</si>
  <si>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</si>
  <si>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</si>
  <si>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</si>
  <si>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</si>
  <si>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</si>
  <si>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</si>
  <si>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</si>
  <si>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</si>
  <si>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</si>
  <si>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</si>
  <si>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</si>
  <si>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</si>
  <si>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</si>
  <si>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</si>
  <si>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</si>
  <si>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</si>
  <si>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</si>
  <si>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</si>
  <si>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</si>
  <si>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</si>
  <si>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</si>
  <si>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</si>
  <si>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Recette</t>
  </si>
  <si>
    <t>#</t>
  </si>
  <si>
    <t>Verbe</t>
  </si>
  <si>
    <t>Étape</t>
  </si>
  <si>
    <t>Précision technique</t>
  </si>
  <si>
    <t>Durée</t>
  </si>
  <si>
    <t>FILETS DE POISSON À L'ÉTUVÉE DE POIREAUX</t>
  </si>
  <si>
    <t>Niveau</t>
  </si>
  <si>
    <t>Composant</t>
  </si>
  <si>
    <t>Type</t>
  </si>
  <si>
    <t>Quantité (× multiplicateur, voir feuille Besoins)</t>
  </si>
  <si>
    <t>recette</t>
  </si>
  <si>
    <t xml:space="preserve">    ↳ Filets de colin lieu</t>
  </si>
  <si>
    <t>matiere</t>
  </si>
  <si>
    <t xml:space="preserve">    ↳ Poireaux coupés en rondelles surgelés</t>
  </si>
  <si>
    <t xml:space="preserve">    ↳ Beurre doux 82% MG plaquette</t>
  </si>
  <si>
    <t xml:space="preserve">    ↳ ANETH (KG) (conv.)</t>
  </si>
  <si>
    <t>conversion</t>
  </si>
  <si>
    <t xml:space="preserve">    ↳ Citron jaune frais (zeste/jus) — à réactualiser</t>
  </si>
  <si>
    <t xml:space="preserve">    ↳ Sel fin de cuisine</t>
  </si>
  <si>
    <t xml:space="preserve">    ↳ Poivre noir moulu</t>
  </si>
  <si>
    <t xml:space="preserve">    ↳ Piment de Cayenne</t>
  </si>
  <si>
    <t xml:space="preserve">    ↳ Fécule de pomme de terre</t>
  </si>
  <si>
    <t>Fiche technique — FILETS DE POISSON À L'ÉTUVÉE DE POIREAUX</t>
  </si>
  <si>
    <t>FILETS DE POISSON À L'ÉTUVÉE DE POIREAUX  GRO_CDC_082</t>
  </si>
  <si>
    <t>1.</t>
  </si>
  <si>
    <t>2.</t>
  </si>
  <si>
    <t xml:space="preserve">    ANETH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</si>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</sst>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E7*9.8</f>
        <v>0.0784</v>
      </c>
    </row>
    <row r="8">
      <c r="A8" t="s">
        <v>16</v>
      </c>
      <c r="B8" t="s">
        <v>17</v>
      </c>
      <c r="C8" t="s">
        <v>14</v>
      </c>
      <c r="D8" s="4">
        <v>0.007</v>
      </c>
      <c r="E8" s="6">
        <f>D8*$B$2</f>
        <v>0.007</v>
      </c>
      <c r="F8" t="s">
        <v>15</v>
      </c>
      <c r="G8" s="8">
        <f>E8*12.5</f>
        <v>0.0875</v>
      </c>
    </row>
    <row r="9">
      <c r="A9" t="s">
        <v>18</v>
      </c>
      <c r="B9" t="s">
        <v>19</v>
      </c>
      <c r="C9" t="s">
        <v>20</v>
      </c>
      <c r="D9" s="4">
        <v>0.05</v>
      </c>
      <c r="E9" s="6">
        <f>D9*$B$2</f>
        <v>0.05</v>
      </c>
      <c r="F9" t="s">
        <v>15</v>
      </c>
      <c r="G9" s="8">
        <f>E9*1.5</f>
        <v>0.075</v>
      </c>
    </row>
    <row r="10">
      <c r="A10" t="s">
        <v>21</v>
      </c>
      <c r="B10" t="s">
        <v>22</v>
      </c>
      <c r="C10" t="s">
        <v>23</v>
      </c>
      <c r="D10" s="4">
        <v>2</v>
      </c>
      <c r="E10" s="6">
        <f>D10*$B$2</f>
        <v>2</v>
      </c>
      <c r="F10" t="s">
        <v>15</v>
      </c>
      <c r="G10" s="8">
        <f>E10*3.2</f>
        <v>6.4</v>
      </c>
    </row>
    <row r="11">
      <c r="A11" t="s">
        <v>24</v>
      </c>
      <c r="B11" t="s">
        <v>25</v>
      </c>
      <c r="C11" t="s">
        <v>26</v>
      </c>
      <c r="D11" s="4">
        <v>6</v>
      </c>
      <c r="E11" s="6">
        <f>D11*$B$2</f>
        <v>6</v>
      </c>
      <c r="F11" t="s">
        <v>15</v>
      </c>
      <c r="G11" s="8">
        <f>E11*5.2</f>
        <v>31.2</v>
      </c>
    </row>
    <row r="12">
      <c r="A12" t="s">
        <v>27</v>
      </c>
      <c r="B12" t="s">
        <v>28</v>
      </c>
      <c r="C12" t="s">
        <v>29</v>
      </c>
      <c r="D12" s="4">
        <v>3</v>
      </c>
      <c r="E12" s="6">
        <f>D12*$B$2</f>
        <v>3</v>
      </c>
      <c r="F12" t="s">
        <v>30</v>
      </c>
      <c r="G12" s="8">
        <f>E12*6</f>
        <v>18</v>
      </c>
    </row>
    <row r="13">
      <c r="A13" t="s">
        <v>31</v>
      </c>
      <c r="B13" t="s">
        <v>32</v>
      </c>
      <c r="C13" t="s">
        <v>33</v>
      </c>
      <c r="D13" s="4">
        <v>0.073</v>
      </c>
      <c r="E13" s="6">
        <f>D13*$B$2</f>
        <v>0.073</v>
      </c>
      <c r="F13" t="s">
        <v>15</v>
      </c>
      <c r="G13" s="8">
        <f>E13*0.35</f>
        <v>0.02555</v>
      </c>
    </row>
    <row r="14">
      <c r="A14" t="s">
        <v>34</v>
      </c>
      <c r="B14" t="s">
        <v>35</v>
      </c>
      <c r="C14" t="s">
        <v>36</v>
      </c>
      <c r="D14" s="4">
        <v>14</v>
      </c>
      <c r="E14" s="6">
        <f>D14*$B$2</f>
        <v>14</v>
      </c>
      <c r="F14" t="s">
        <v>15</v>
      </c>
      <c r="G14" s="8">
        <f>E14*16</f>
        <v>224</v>
      </c>
    </row>
    <row r="15">
      <c r="A15" t="s">
        <v>37</v>
      </c>
      <c r="B15" t="s">
        <v>38</v>
      </c>
      <c r="C15" t="s">
        <v>39</v>
      </c>
      <c r="D15" s="4">
        <v>10</v>
      </c>
      <c r="E15" s="6">
        <f>D15*$B$2</f>
        <v>10</v>
      </c>
      <c r="F15" t="s">
        <v>15</v>
      </c>
      <c r="G15" s="8">
        <f>E15*2.62</f>
        <v>26.2</v>
      </c>
    </row>
    <row r="16">
      <c r="A16"/>
      <c r="B16"/>
      <c r="C16"/>
      <c r="D16"/>
      <c r="E16"/>
      <c r="F16" t="s" s="9">
        <v>40</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inlineStr" s="11">
        <is>
          <t>Mise en place du poste de travail — Vérifier les D.L.C., peser les denrées, sélectionner le matériel nécessaire. Désinfecter le matériel et le poste de travail suivant les protocoles.</t>
        </is>
      </c>
      <c r="E2" t="s" s="11"/>
      <c r="F2"/>
    </row>
    <row r="3">
      <c r="A3" t="s">
        <v>47</v>
      </c>
      <c r="B3">
        <v>2</v>
      </c>
      <c r="C3"/>
      <c r="D3" t="inlineStr" s="11">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1"/>
      <c r="F3"/>
    </row>
    <row r="4">
      <c r="A4" t="s">
        <v>47</v>
      </c>
      <c r="B4">
        <v>3</v>
      </c>
      <c r="C4"/>
      <c r="D4" t="inlineStr" s="11">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1"/>
      <c r="F4"/>
    </row>
    <row r="5">
      <c r="A5" t="s">
        <v>47</v>
      </c>
      <c r="B5">
        <v>4</v>
      </c>
      <c r="C5"/>
      <c r="D5" t="inlineStr" s="11">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1"/>
      <c r="F5"/>
    </row>
    <row r="6">
      <c r="A6" t="s">
        <v>47</v>
      </c>
      <c r="B6">
        <v>5</v>
      </c>
      <c r="C6"/>
      <c r="D6" t="inlineStr" s="11">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1"/>
      <c r="F6"/>
    </row>
    <row r="7">
      <c r="A7" t="s">
        <v>47</v>
      </c>
      <c r="B7">
        <v>6</v>
      </c>
      <c r="C7"/>
      <c r="D7" t="inlineStr" s="11">
        <is>
          <t>Dresser et servir — Dresser dans une assiette un lit de fondue de poireaux, déposer dessus un filet de poisson. Napper de beurre émulsionné au jus de poireaux. Persiller légèrement.</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47</v>
      </c>
      <c r="C2" t="s">
        <v>52</v>
      </c>
      <c r="D2" s="6">
        <f>'Besoins'!$B$2*100</f>
        <v>100</v>
      </c>
      <c r="E2" t="s">
        <v>3</v>
      </c>
    </row>
    <row r="3">
      <c r="A3">
        <v>1</v>
      </c>
      <c r="B3" t="s">
        <v>53</v>
      </c>
      <c r="C3" t="s">
        <v>54</v>
      </c>
      <c r="D3" s="6">
        <f>'Besoins'!$B$2*14</f>
        <v>14</v>
      </c>
      <c r="E3" t="s">
        <v>15</v>
      </c>
    </row>
    <row r="4">
      <c r="A4">
        <v>1</v>
      </c>
      <c r="B4" t="s">
        <v>55</v>
      </c>
      <c r="C4" t="s">
        <v>54</v>
      </c>
      <c r="D4" s="6">
        <f>'Besoins'!$B$2*10</f>
        <v>10</v>
      </c>
      <c r="E4" t="s">
        <v>15</v>
      </c>
    </row>
    <row r="5">
      <c r="A5">
        <v>1</v>
      </c>
      <c r="B5" t="s">
        <v>56</v>
      </c>
      <c r="C5" t="s">
        <v>54</v>
      </c>
      <c r="D5" s="6">
        <f>'Besoins'!$B$2*6</f>
        <v>6</v>
      </c>
      <c r="E5" t="s">
        <v>15</v>
      </c>
    </row>
    <row r="6">
      <c r="A6">
        <v>1</v>
      </c>
      <c r="B6" t="s">
        <v>57</v>
      </c>
      <c r="C6" t="s">
        <v>58</v>
      </c>
      <c r="D6" s="6">
        <f>'Besoins'!$B$2*0.3</f>
        <v>0.3</v>
      </c>
      <c r="E6" t="s">
        <v>15</v>
      </c>
    </row>
    <row r="7">
      <c r="A7">
        <v>1</v>
      </c>
      <c r="B7" t="s">
        <v>59</v>
      </c>
      <c r="C7" t="s">
        <v>54</v>
      </c>
      <c r="D7" s="6">
        <f>'Besoins'!$B$2*2</f>
        <v>2</v>
      </c>
      <c r="E7" t="s">
        <v>3</v>
      </c>
    </row>
    <row r="8">
      <c r="A8">
        <v>1</v>
      </c>
      <c r="B8" t="s">
        <v>60</v>
      </c>
      <c r="C8" t="s">
        <v>54</v>
      </c>
      <c r="D8" s="6">
        <f>'Besoins'!$B$2*0.073</f>
        <v>0.073</v>
      </c>
      <c r="E8" t="s">
        <v>15</v>
      </c>
    </row>
    <row r="9">
      <c r="A9">
        <v>1</v>
      </c>
      <c r="B9" t="s">
        <v>61</v>
      </c>
      <c r="C9" t="s">
        <v>54</v>
      </c>
      <c r="D9" s="6">
        <f>'Besoins'!$B$2*0.007</f>
        <v>0.007</v>
      </c>
      <c r="E9" t="s">
        <v>15</v>
      </c>
    </row>
    <row r="10">
      <c r="A10">
        <v>1</v>
      </c>
      <c r="B10" t="s">
        <v>62</v>
      </c>
      <c r="C10" t="s">
        <v>54</v>
      </c>
      <c r="D10" s="6">
        <f>'Besoins'!$B$2*0.008</f>
        <v>0.008</v>
      </c>
      <c r="E10" t="s">
        <v>15</v>
      </c>
    </row>
    <row r="11">
      <c r="A11">
        <v>1</v>
      </c>
      <c r="B11" t="s">
        <v>63</v>
      </c>
      <c r="C11" t="s">
        <v>54</v>
      </c>
      <c r="D11" s="6">
        <f>'Besoins'!$B$2*0.05</f>
        <v>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64</v>
      </c>
      <c r="B1"/>
      <c r="C1"/>
      <c r="D1"/>
    </row>
    <row r="2">
      <c r="A2" t="str" s="12">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3">
        <v>65</v>
      </c>
      <c r="B4"/>
      <c r="C4"/>
      <c r="D4"/>
    </row>
    <row r="5">
      <c r="A5" t="s" s="14">
        <v>66</v>
      </c>
      <c r="B5" t="str" s="11">
        <f>Procedure!D2</f>
        <v>Mise en place du poste de travail — Vérifier les D.L.C., peser les denrées, sélectionner le matériel nécessaire. Désinfecter le matériel et le poste de travail suivant les protocoles.</v>
      </c>
      <c r="C5"/>
      <c r="D5"/>
    </row>
    <row r="6">
      <c r="A6" t="s" s="14">
        <v>67</v>
      </c>
      <c r="B6" t="str" s="11">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68</v>
      </c>
      <c r="C7" s="6">
        <f>'Besoins'!$B$2*0.3</f>
        <v>0.3</v>
      </c>
      <c r="D7" t="s">
        <v>15</v>
      </c>
    </row>
    <row r="8">
      <c r="A8"/>
      <c r="B8" t="str">
        <f>Besoins!B15</f>
        <v>Poireaux coupés en rondelles surgelés</v>
      </c>
      <c r="C8" s="6">
        <f>Besoins!E15</f>
        <v>10</v>
      </c>
      <c r="D8" t="str">
        <f>Besoins!F15</f>
        <v>kg</v>
      </c>
    </row>
    <row r="9">
      <c r="A9" t="s" s="14">
        <v>69</v>
      </c>
      <c r="B9" t="str" s="11">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6">
        <f>Besoins!E11</f>
        <v>6</v>
      </c>
      <c r="D10" t="str">
        <f>Besoins!F11</f>
        <v>kg</v>
      </c>
    </row>
    <row r="11">
      <c r="A11"/>
      <c r="B11" t="str">
        <f>Besoins!B13</f>
        <v>Sel fin de cuisine</v>
      </c>
      <c r="C11" s="6">
        <f>Besoins!E13</f>
        <v>0.073</v>
      </c>
      <c r="D11" t="str">
        <f>Besoins!F13</f>
        <v>kg</v>
      </c>
    </row>
    <row r="12">
      <c r="A12"/>
      <c r="B12" t="str">
        <f>Besoins!B8</f>
        <v>Poivre noir moulu</v>
      </c>
      <c r="C12" s="6">
        <f>Besoins!E8</f>
        <v>0.007</v>
      </c>
      <c r="D12" t="str">
        <f>Besoins!F8</f>
        <v>kg</v>
      </c>
    </row>
    <row r="13">
      <c r="A13"/>
      <c r="B13" t="str">
        <f>Besoins!B7</f>
        <v>Piment de Cayenne</v>
      </c>
      <c r="C13" s="6">
        <f>Besoins!E7</f>
        <v>0.008</v>
      </c>
      <c r="D13" t="str">
        <f>Besoins!F7</f>
        <v>kg</v>
      </c>
    </row>
    <row r="14">
      <c r="A14" t="s" s="14">
        <v>70</v>
      </c>
      <c r="B14" t="str" s="11">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6">
        <f>Besoins!E14</f>
        <v>14</v>
      </c>
      <c r="D15" t="str">
        <f>Besoins!F14</f>
        <v>kg</v>
      </c>
    </row>
    <row r="16">
      <c r="A16" t="s" s="14">
        <v>71</v>
      </c>
      <c r="B16" t="str" s="11">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6">
        <f>Besoins!E9</f>
        <v>0.05</v>
      </c>
      <c r="D17" t="str">
        <f>Besoins!F9</f>
        <v>kg</v>
      </c>
    </row>
    <row r="18">
      <c r="A18" t="s" s="14">
        <v>72</v>
      </c>
      <c r="B18" t="str" s="11">
        <f>Procedure!D7</f>
        <v>Dresser et servir — Dresser dans une assiette un lit de fondue de poireaux, déposer dessus un filet de poisson. Napper de beurre émulsionné au jus de poireaux. Persiller légèrement.</v>
      </c>
      <c r="C18"/>
      <c r="D18"/>
    </row>
    <row r="19">
      <c r="A19"/>
      <c r="B19"/>
      <c r="C19"/>
      <c r="D19"/>
    </row>
    <row r="20">
      <c r="A20" t="s" s="15">
        <v>73</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2026-09-15T23:04:44Z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2026-09-15T23:04:44Z</dcterms:modified>
  <cp:revision>1</cp:revision>
</cp:coreProperties>
</file>